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3.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5.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9"/>
  <workbookPr codeName="ThisWorkbook" defaultThemeVersion="124226"/>
  <mc:AlternateContent xmlns:mc="http://schemas.openxmlformats.org/markup-compatibility/2006">
    <mc:Choice Requires="x15">
      <x15ac:absPath xmlns:x15ac="http://schemas.microsoft.com/office/spreadsheetml/2010/11/ac" url="https://chemonics.sharepoint.com/sites/FO000/1300_CL/Monitoring and Evaluation/CS Indicators and Index/DELIVER materials/Indicator Data/"/>
    </mc:Choice>
  </mc:AlternateContent>
  <xr:revisionPtr revIDLastSave="0" documentId="8_{56846E68-2D8D-4EAD-8BE3-C0F6F743B33F}" xr6:coauthVersionLast="45" xr6:coauthVersionMax="45" xr10:uidLastSave="{00000000-0000-0000-0000-000000000000}"/>
  <bookViews>
    <workbookView xWindow="-120" yWindow="-120" windowWidth="29040" windowHeight="15840" tabRatio="648" xr2:uid="{00000000-000D-0000-FFFF-FFFF00000000}"/>
  </bookViews>
  <sheets>
    <sheet name="Introduction" sheetId="63" r:id="rId1"/>
    <sheet name="FAQ" sheetId="111" r:id="rId2"/>
    <sheet name="Blank Survey 2012" sheetId="163" r:id="rId3"/>
    <sheet name="LINKED ALL countries2012" sheetId="116" state="hidden" r:id="rId4"/>
    <sheet name="ALL countries 2012" sheetId="59" r:id="rId5"/>
    <sheet name="Afghanistan 2012" sheetId="135" r:id="rId6"/>
    <sheet name="Armenia 2012" sheetId="119" r:id="rId7"/>
    <sheet name="Azerbaijan 2012" sheetId="120" r:id="rId8"/>
    <sheet name="Bangladesh 2012" sheetId="121" r:id="rId9"/>
    <sheet name="Bolivia 2012" sheetId="154" r:id="rId10"/>
    <sheet name="Burkina Faso 2012" sheetId="146" r:id="rId11"/>
    <sheet name="Burundi 2012" sheetId="137" r:id="rId12"/>
    <sheet name="Dominican Republic 2012" sheetId="160" r:id="rId13"/>
    <sheet name="Democratic Republic Congo 2012" sheetId="147" r:id="rId14"/>
    <sheet name="El Salvador 2012" sheetId="155" r:id="rId15"/>
    <sheet name="Ethiopia 2012" sheetId="122" r:id="rId16"/>
    <sheet name="Gambia 2012" sheetId="144" r:id="rId17"/>
    <sheet name="Georgia 2012" sheetId="161" r:id="rId18"/>
    <sheet name="Ghana 2012" sheetId="123" r:id="rId19"/>
    <sheet name="Guatemala 2012" sheetId="158" r:id="rId20"/>
    <sheet name="Guinea 2012" sheetId="138" r:id="rId21"/>
    <sheet name="Haiti 2012" sheetId="124" r:id="rId22"/>
    <sheet name="Honduras 2012" sheetId="157" r:id="rId23"/>
    <sheet name="India 2012" sheetId="125" r:id="rId24"/>
    <sheet name="Kenya 2012" sheetId="162" r:id="rId25"/>
    <sheet name="Liberia 2012" sheetId="126" r:id="rId26"/>
    <sheet name="Madagascar 2012" sheetId="127" r:id="rId27"/>
    <sheet name="Malawi 2012" sheetId="145" r:id="rId28"/>
    <sheet name="Mali 2012" sheetId="133" r:id="rId29"/>
    <sheet name="Mozambique 2012" sheetId="128" r:id="rId30"/>
    <sheet name="Nepal 2012" sheetId="129" r:id="rId31"/>
    <sheet name="Nicaragua 2012" sheetId="159" r:id="rId32"/>
    <sheet name="Nigeria 2012" sheetId="141" r:id="rId33"/>
    <sheet name="Pakistan 2012" sheetId="148" r:id="rId34"/>
    <sheet name="Paraguay 2012" sheetId="156" r:id="rId35"/>
    <sheet name="Philippines 2012" sheetId="142" r:id="rId36"/>
    <sheet name="Russia 2012" sheetId="134" r:id="rId37"/>
    <sheet name="Rwanda 2012" sheetId="149" r:id="rId38"/>
    <sheet name="Senegal 2012" sheetId="143" r:id="rId39"/>
    <sheet name="South Sudan 2012" sheetId="140" r:id="rId40"/>
    <sheet name="Tanzania 2012" sheetId="130" r:id="rId41"/>
    <sheet name="Togo 2012" sheetId="139" r:id="rId42"/>
    <sheet name="Uganda 2012" sheetId="150" r:id="rId43"/>
    <sheet name="Ukraine 2012" sheetId="131" r:id="rId44"/>
    <sheet name="Yemen 2012" sheetId="151" r:id="rId45"/>
    <sheet name="Zambia 2012" sheetId="152" r:id="rId46"/>
    <sheet name="Zimbabwe 2012" sheetId="153" r:id="rId47"/>
  </sheets>
  <definedNames>
    <definedName name="_xlnm._FilterDatabase" localSheetId="4" hidden="1">'ALL countries 2012'!$A$2:$HI$46</definedName>
    <definedName name="_xlnm._FilterDatabase" localSheetId="3" hidden="1">'LINKED ALL countries2012'!$A$2:$HI$47</definedName>
    <definedName name="_xlnm.Print_Area" localSheetId="5">'Afghanistan 2012'!$A$1:$Z$147</definedName>
    <definedName name="_xlnm.Print_Area" localSheetId="6">'Armenia 2012'!$A$1:$Z$147</definedName>
    <definedName name="_xlnm.Print_Area" localSheetId="7">'Azerbaijan 2012'!$A$1:$Z$147</definedName>
    <definedName name="_xlnm.Print_Area" localSheetId="8">'Bangladesh 2012'!$A$1:$Z$147</definedName>
    <definedName name="_xlnm.Print_Area" localSheetId="2">'Blank Survey 2012'!$A$1:$I$147</definedName>
    <definedName name="_xlnm.Print_Area" localSheetId="9">'Bolivia 2012'!$A$1:$Z$147</definedName>
    <definedName name="_xlnm.Print_Area" localSheetId="10">'Burkina Faso 2012'!$A$1:$Z$147</definedName>
    <definedName name="_xlnm.Print_Area" localSheetId="11">'Burundi 2012'!$A$1:$Z$147</definedName>
    <definedName name="_xlnm.Print_Area" localSheetId="13">'Democratic Republic Congo 2012'!$A$1:$Z$147</definedName>
    <definedName name="_xlnm.Print_Area" localSheetId="12">'Dominican Republic 2012'!$A$1:$Z$147</definedName>
    <definedName name="_xlnm.Print_Area" localSheetId="14">'El Salvador 2012'!$A$1:$Z$147</definedName>
    <definedName name="_xlnm.Print_Area" localSheetId="15">'Ethiopia 2012'!$A$1:$Z$147</definedName>
    <definedName name="_xlnm.Print_Area" localSheetId="1">FAQ!$A$1:$M$138</definedName>
    <definedName name="_xlnm.Print_Area" localSheetId="16">'Gambia 2012'!$A$1:$Z$147</definedName>
    <definedName name="_xlnm.Print_Area" localSheetId="17">'Georgia 2012'!$A$1:$Z$147</definedName>
    <definedName name="_xlnm.Print_Area" localSheetId="18">'Ghana 2012'!$A$1:$Z$147</definedName>
    <definedName name="_xlnm.Print_Area" localSheetId="19">'Guatemala 2012'!$A$1:$Z$147</definedName>
    <definedName name="_xlnm.Print_Area" localSheetId="20">'Guinea 2012'!$A$1:$Z$147</definedName>
    <definedName name="_xlnm.Print_Area" localSheetId="21">'Haiti 2012'!$A$1:$Z$147</definedName>
    <definedName name="_xlnm.Print_Area" localSheetId="22">'Honduras 2012'!$A$1:$Z$147</definedName>
    <definedName name="_xlnm.Print_Area" localSheetId="23">'India 2012'!$A$1:$Z$147</definedName>
    <definedName name="_xlnm.Print_Area" localSheetId="0">Introduction!$A$1:$Q$38</definedName>
    <definedName name="_xlnm.Print_Area" localSheetId="24">'Kenya 2012'!$A$1:$Z$147</definedName>
    <definedName name="_xlnm.Print_Area" localSheetId="25">'Liberia 2012'!$A$1:$Z$147</definedName>
    <definedName name="_xlnm.Print_Area" localSheetId="26">'Madagascar 2012'!$A$1:$Z$147</definedName>
    <definedName name="_xlnm.Print_Area" localSheetId="27">'Malawi 2012'!$A$1:$Z$147</definedName>
    <definedName name="_xlnm.Print_Area" localSheetId="28">'Mali 2012'!$A$1:$Z$147</definedName>
    <definedName name="_xlnm.Print_Area" localSheetId="29">'Mozambique 2012'!$A$1:$Z$147</definedName>
    <definedName name="_xlnm.Print_Area" localSheetId="30">'Nepal 2012'!$A$1:$Z$147</definedName>
    <definedName name="_xlnm.Print_Area" localSheetId="31">'Nicaragua 2012'!$A$1:$Z$147</definedName>
    <definedName name="_xlnm.Print_Area" localSheetId="32">'Nigeria 2012'!$A$1:$Z$147</definedName>
    <definedName name="_xlnm.Print_Area" localSheetId="33">'Pakistan 2012'!$A$1:$Z$147</definedName>
    <definedName name="_xlnm.Print_Area" localSheetId="34">'Paraguay 2012'!$A$1:$Z$147</definedName>
    <definedName name="_xlnm.Print_Area" localSheetId="35">'Philippines 2012'!$A$1:$Z$147</definedName>
    <definedName name="_xlnm.Print_Area" localSheetId="36">'Russia 2012'!$A$1:$Z$147</definedName>
    <definedName name="_xlnm.Print_Area" localSheetId="37">'Rwanda 2012'!$A$1:$Z$147</definedName>
    <definedName name="_xlnm.Print_Area" localSheetId="38">'Senegal 2012'!$A$1:$Z$147</definedName>
    <definedName name="_xlnm.Print_Area" localSheetId="39">'South Sudan 2012'!$A$1:$Z$147</definedName>
    <definedName name="_xlnm.Print_Area" localSheetId="40">'Tanzania 2012'!$A$1:$Z$147</definedName>
    <definedName name="_xlnm.Print_Area" localSheetId="41">'Togo 2012'!$A$1:$Z$147</definedName>
    <definedName name="_xlnm.Print_Area" localSheetId="42">'Uganda 2012'!$A$1:$Z$147</definedName>
    <definedName name="_xlnm.Print_Area" localSheetId="43">'Ukraine 2012'!$A$1:$Z$147</definedName>
    <definedName name="_xlnm.Print_Area" localSheetId="44">'Yemen 2012'!$A$1:$Z$147</definedName>
    <definedName name="_xlnm.Print_Area" localSheetId="45">'Zambia 2012'!$A$1:$Z$147</definedName>
    <definedName name="_xlnm.Print_Area" localSheetId="46">'Zimbabwe 2012'!$A$1:$Z$147</definedName>
    <definedName name="_xlnm.Print_Titles" localSheetId="4">'ALL countries 2012'!$A:$A,'ALL countries 2012'!$2:$2</definedName>
    <definedName name="Z_32F23C6E_4D26_4BCE_9BF5_05AF0088B6C1_.wvu.Cols" localSheetId="32" hidden="1">'Nigeria 2012'!$I:$W,'Nigeria 2012'!$Y:$Y</definedName>
    <definedName name="Z_32F23C6E_4D26_4BCE_9BF5_05AF0088B6C1_.wvu.PrintArea" localSheetId="32" hidden="1">'Nigeria 2012'!$A$1:$H$149</definedName>
    <definedName name="Z_32F23C6E_4D26_4BCE_9BF5_05AF0088B6C1_.wvu.Rows" localSheetId="32" hidden="1">'Nigeria 2012'!$2:$6,'Nigeria 2012'!$36:$36,'Nigeria 2012'!$123:$129,'Nigeria 2012'!$131:$131</definedName>
    <definedName name="Z_6C8A8480_5BAE_4BA5_B246_3A7195331592_.wvu.Cols" localSheetId="32" hidden="1">'Nigeria 2012'!$I:$W</definedName>
    <definedName name="Z_6C8A8480_5BAE_4BA5_B246_3A7195331592_.wvu.PrintArea" localSheetId="32" hidden="1">'Nigeria 2012'!$A$1:$H$149</definedName>
    <definedName name="Z_6C8A8480_5BAE_4BA5_B246_3A7195331592_.wvu.Rows" localSheetId="32" hidden="1">'Nigeria 2012'!$2:$6,'Nigeria 2012'!$36:$36,'Nigeria 2012'!$123:$129,'Nigeria 2012'!$131:$131</definedName>
    <definedName name="Z_A2B8A43A_B807_4634_BDF9_E9174BB27FEA_.wvu.Cols" localSheetId="32" hidden="1">'Nigeria 2012'!$I:$W</definedName>
    <definedName name="Z_A2B8A43A_B807_4634_BDF9_E9174BB27FEA_.wvu.PrintArea" localSheetId="32" hidden="1">'Nigeria 2012'!$A$1:$H$149</definedName>
    <definedName name="Z_A2B8A43A_B807_4634_BDF9_E9174BB27FEA_.wvu.Rows" localSheetId="32" hidden="1">'Nigeria 2012'!$2:$6,'Nigeria 2012'!$36:$36,'Nigeria 2012'!$123:$129,'Nigeria 2012'!$131:$131</definedName>
  </definedNames>
  <calcPr calcId="191028" calcCompleted="0"/>
  <customWorkbookViews>
    <customWorkbookView name="ssacher - Personal View" guid="{32F23C6E-4D26-4BCE-9BF5-05AF0088B6C1}" mergeInterval="0" personalView="1" maximized="1" windowWidth="1020" windowHeight="517" tabRatio="648" activeSheetId="4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7" i="122" l="1"/>
  <c r="X149" i="163"/>
  <c r="O147" i="163"/>
  <c r="K147" i="163"/>
  <c r="Y146" i="163"/>
  <c r="J146" i="163"/>
  <c r="Y145" i="163"/>
  <c r="J145" i="163"/>
  <c r="R143" i="163"/>
  <c r="Q143" i="163"/>
  <c r="R142" i="163"/>
  <c r="Q142" i="163"/>
  <c r="Y141" i="163"/>
  <c r="J141" i="163"/>
  <c r="Y140" i="163"/>
  <c r="J140" i="163"/>
  <c r="Y139" i="163"/>
  <c r="J139" i="163"/>
  <c r="Y138" i="163"/>
  <c r="J138" i="163"/>
  <c r="Y137" i="163"/>
  <c r="J137" i="163"/>
  <c r="Y136" i="163"/>
  <c r="J136" i="163"/>
  <c r="Y135" i="163"/>
  <c r="J135" i="163"/>
  <c r="Y134" i="163"/>
  <c r="J134" i="163"/>
  <c r="Y133" i="163"/>
  <c r="J133" i="163"/>
  <c r="X132" i="163"/>
  <c r="Y131" i="163"/>
  <c r="J131" i="163"/>
  <c r="O129" i="163"/>
  <c r="K129" i="163"/>
  <c r="Y128" i="163"/>
  <c r="J128" i="163"/>
  <c r="Y127" i="163"/>
  <c r="J127" i="163"/>
  <c r="Y126" i="163"/>
  <c r="J126" i="163"/>
  <c r="Y125" i="163"/>
  <c r="J125" i="163"/>
  <c r="R124" i="163"/>
  <c r="J124" i="163"/>
  <c r="X123" i="163"/>
  <c r="O122" i="163"/>
  <c r="K122" i="163"/>
  <c r="O121" i="163"/>
  <c r="K121" i="163"/>
  <c r="R120" i="163"/>
  <c r="J120" i="163"/>
  <c r="R119" i="163"/>
  <c r="J119" i="163"/>
  <c r="Y118" i="163"/>
  <c r="J118" i="163"/>
  <c r="Y117" i="163"/>
  <c r="J117" i="163"/>
  <c r="Y116" i="163"/>
  <c r="J116" i="163"/>
  <c r="Y115" i="163"/>
  <c r="J115" i="163"/>
  <c r="Y114" i="163"/>
  <c r="J114" i="163"/>
  <c r="Y113" i="163"/>
  <c r="J113" i="163"/>
  <c r="Y112" i="163"/>
  <c r="J112" i="163"/>
  <c r="Y111" i="163"/>
  <c r="J111" i="163"/>
  <c r="Y110" i="163"/>
  <c r="J110" i="163"/>
  <c r="Y109" i="163"/>
  <c r="J109" i="163"/>
  <c r="X108" i="163"/>
  <c r="O107" i="163"/>
  <c r="K107" i="163"/>
  <c r="Y106" i="163"/>
  <c r="J106" i="163"/>
  <c r="Y105" i="163"/>
  <c r="J105" i="163"/>
  <c r="Y104" i="163"/>
  <c r="J104" i="163"/>
  <c r="X103" i="163"/>
  <c r="K102" i="163"/>
  <c r="V101" i="163"/>
  <c r="M101" i="163"/>
  <c r="K101" i="163"/>
  <c r="V100" i="163"/>
  <c r="M100" i="163"/>
  <c r="K100" i="163"/>
  <c r="V99" i="163"/>
  <c r="M99" i="163"/>
  <c r="K99" i="163"/>
  <c r="V98" i="163"/>
  <c r="K98" i="163"/>
  <c r="K97" i="163"/>
  <c r="U96" i="163"/>
  <c r="P96" i="163"/>
  <c r="M96" i="163"/>
  <c r="J96" i="163"/>
  <c r="U95" i="163"/>
  <c r="P95" i="163"/>
  <c r="M95" i="163"/>
  <c r="J95" i="163"/>
  <c r="U94" i="163"/>
  <c r="P94" i="163"/>
  <c r="M94" i="163"/>
  <c r="J94" i="163"/>
  <c r="U93" i="163"/>
  <c r="P93" i="163"/>
  <c r="J93" i="163"/>
  <c r="I91" i="163"/>
  <c r="O90" i="163"/>
  <c r="K90" i="163"/>
  <c r="I89" i="163"/>
  <c r="O88" i="163"/>
  <c r="K88" i="163"/>
  <c r="I87" i="163"/>
  <c r="R86" i="163"/>
  <c r="N86" i="163"/>
  <c r="M86" i="163"/>
  <c r="R85" i="163"/>
  <c r="N85" i="163"/>
  <c r="M85" i="163"/>
  <c r="R84" i="163"/>
  <c r="Q84" i="163"/>
  <c r="S83" i="163"/>
  <c r="M83" i="163"/>
  <c r="K83" i="163"/>
  <c r="J83" i="163"/>
  <c r="S82" i="163"/>
  <c r="M82" i="163"/>
  <c r="K82" i="163"/>
  <c r="J82" i="163"/>
  <c r="I80" i="163"/>
  <c r="O78" i="163"/>
  <c r="K78" i="163"/>
  <c r="K77" i="163"/>
  <c r="K76" i="163"/>
  <c r="K75" i="163"/>
  <c r="K74" i="163"/>
  <c r="K73" i="163"/>
  <c r="K72" i="163"/>
  <c r="K71" i="163"/>
  <c r="K70" i="163"/>
  <c r="K69" i="163"/>
  <c r="K68" i="163"/>
  <c r="K67" i="163"/>
  <c r="K66" i="163"/>
  <c r="K65" i="163"/>
  <c r="X64" i="163"/>
  <c r="O62" i="163"/>
  <c r="K62" i="163"/>
  <c r="R61" i="163"/>
  <c r="Q61" i="163"/>
  <c r="R60" i="163"/>
  <c r="Q60" i="163"/>
  <c r="M60" i="163"/>
  <c r="R59" i="163"/>
  <c r="Q59" i="163"/>
  <c r="K58" i="163"/>
  <c r="R57" i="163"/>
  <c r="J57" i="163"/>
  <c r="R56" i="163"/>
  <c r="J56" i="163"/>
  <c r="R55" i="163"/>
  <c r="J55" i="163"/>
  <c r="X54" i="163"/>
  <c r="K53" i="163"/>
  <c r="K52" i="163"/>
  <c r="E52" i="163"/>
  <c r="F55" i="163" s="1"/>
  <c r="K51" i="163"/>
  <c r="K50" i="163"/>
  <c r="O49" i="163"/>
  <c r="K49" i="163"/>
  <c r="K48" i="163"/>
  <c r="K47" i="163"/>
  <c r="X46" i="163"/>
  <c r="K45" i="163"/>
  <c r="K44" i="163"/>
  <c r="E44" i="163"/>
  <c r="O43" i="163"/>
  <c r="K43" i="163"/>
  <c r="K42" i="163"/>
  <c r="O41" i="163"/>
  <c r="K41" i="163"/>
  <c r="K40" i="163"/>
  <c r="K39" i="163"/>
  <c r="X38" i="163"/>
  <c r="I37" i="163"/>
  <c r="K35" i="163"/>
  <c r="K34" i="163"/>
  <c r="X33" i="163"/>
  <c r="I32" i="163"/>
  <c r="I31" i="163"/>
  <c r="Y30" i="163"/>
  <c r="M30" i="163"/>
  <c r="J30" i="163"/>
  <c r="Y29" i="163"/>
  <c r="M29" i="163"/>
  <c r="J29" i="163"/>
  <c r="K28" i="163"/>
  <c r="K26" i="163"/>
  <c r="I25" i="163"/>
  <c r="I24" i="163"/>
  <c r="Q23" i="163"/>
  <c r="K23" i="163"/>
  <c r="Q22" i="163"/>
  <c r="K22" i="163"/>
  <c r="Q21" i="163"/>
  <c r="K21" i="163"/>
  <c r="Q20" i="163"/>
  <c r="K20" i="163"/>
  <c r="Q19" i="163"/>
  <c r="K19" i="163"/>
  <c r="Q18" i="163"/>
  <c r="K18" i="163"/>
  <c r="Q17" i="163"/>
  <c r="K17" i="163"/>
  <c r="Q16" i="163"/>
  <c r="K16" i="163"/>
  <c r="Q15" i="163"/>
  <c r="K15" i="163"/>
  <c r="K14" i="163"/>
  <c r="O13" i="163"/>
  <c r="L13" i="163"/>
  <c r="K13" i="163"/>
  <c r="I12" i="163"/>
  <c r="X10" i="163"/>
  <c r="S9" i="163"/>
  <c r="K9" i="163"/>
  <c r="J9" i="163"/>
  <c r="T8" i="163"/>
  <c r="K8" i="163"/>
  <c r="J8" i="163"/>
  <c r="X7" i="163"/>
  <c r="HH44" i="116"/>
  <c r="HG44" i="116"/>
  <c r="HF44" i="116"/>
  <c r="HD44" i="116"/>
  <c r="HC44" i="116"/>
  <c r="HB44" i="116"/>
  <c r="HA44" i="116"/>
  <c r="GZ44" i="116"/>
  <c r="GY44" i="116"/>
  <c r="GX44" i="116"/>
  <c r="GW44" i="116"/>
  <c r="GV44" i="116"/>
  <c r="GU44" i="116"/>
  <c r="GT44" i="116"/>
  <c r="GR44" i="116"/>
  <c r="GP44" i="116"/>
  <c r="GO44" i="116"/>
  <c r="GN44" i="116"/>
  <c r="GM44" i="116"/>
  <c r="GL44" i="116"/>
  <c r="GK44" i="116"/>
  <c r="GI44" i="116"/>
  <c r="GH44" i="116"/>
  <c r="GG44" i="116"/>
  <c r="GF44" i="116"/>
  <c r="GE44" i="116"/>
  <c r="GD44" i="116"/>
  <c r="GC44" i="116"/>
  <c r="GB44" i="116"/>
  <c r="GA44" i="116"/>
  <c r="FZ44" i="116"/>
  <c r="FY44" i="116"/>
  <c r="FX44" i="116"/>
  <c r="FW44" i="116"/>
  <c r="FV44" i="116"/>
  <c r="FT44" i="116"/>
  <c r="FS44" i="116"/>
  <c r="FR44" i="116"/>
  <c r="FQ44" i="116"/>
  <c r="FO44" i="116"/>
  <c r="FN44" i="116"/>
  <c r="FM44" i="116"/>
  <c r="FL44" i="116"/>
  <c r="FK44" i="116"/>
  <c r="FJ44" i="116"/>
  <c r="FI44" i="116"/>
  <c r="FH44" i="116"/>
  <c r="FG44" i="116"/>
  <c r="FE44" i="116"/>
  <c r="FD44" i="116"/>
  <c r="FC44" i="116"/>
  <c r="FB44" i="116"/>
  <c r="FA44" i="116"/>
  <c r="EZ44" i="116"/>
  <c r="EY44" i="116"/>
  <c r="EX44" i="116"/>
  <c r="EW44" i="116"/>
  <c r="EV44" i="116"/>
  <c r="EU44" i="116"/>
  <c r="ET44" i="116"/>
  <c r="ES44" i="116"/>
  <c r="ER44" i="116"/>
  <c r="EQ44" i="116"/>
  <c r="EP44" i="116"/>
  <c r="EO44" i="116"/>
  <c r="EN44" i="116"/>
  <c r="EM44" i="116"/>
  <c r="EL44" i="116"/>
  <c r="EK44" i="116"/>
  <c r="EJ44" i="116"/>
  <c r="EH44" i="116"/>
  <c r="EG44" i="116"/>
  <c r="EF44" i="116"/>
  <c r="EE44" i="116"/>
  <c r="ED44" i="116"/>
  <c r="EC44" i="116"/>
  <c r="EB44" i="116"/>
  <c r="EA44" i="116"/>
  <c r="DZ44" i="116"/>
  <c r="DY44" i="116"/>
  <c r="DX44" i="116"/>
  <c r="DW44" i="116"/>
  <c r="DV44" i="116"/>
  <c r="DT44" i="116"/>
  <c r="DS44" i="116"/>
  <c r="DR44" i="116"/>
  <c r="DQ44" i="116"/>
  <c r="DP44" i="116"/>
  <c r="DO44" i="116"/>
  <c r="DN44" i="116"/>
  <c r="DM44" i="116"/>
  <c r="DL44" i="116"/>
  <c r="DK44" i="116"/>
  <c r="DJ44" i="116"/>
  <c r="DI44" i="116"/>
  <c r="DG44" i="116"/>
  <c r="DF44" i="116"/>
  <c r="DE44" i="116"/>
  <c r="DD44" i="116"/>
  <c r="DC44" i="116"/>
  <c r="DB44" i="116"/>
  <c r="DA44" i="116"/>
  <c r="CZ44" i="116"/>
  <c r="CY44" i="116"/>
  <c r="CX44" i="116"/>
  <c r="CW44" i="116"/>
  <c r="CV44" i="116"/>
  <c r="CT44" i="116"/>
  <c r="CS44" i="116"/>
  <c r="CR44" i="116"/>
  <c r="CQ44" i="116"/>
  <c r="CP44" i="116"/>
  <c r="CO44" i="116"/>
  <c r="CN44" i="116"/>
  <c r="CM44" i="116"/>
  <c r="CL44" i="116"/>
  <c r="CK44" i="116"/>
  <c r="CJ44" i="116"/>
  <c r="CI44" i="116"/>
  <c r="CF44" i="116"/>
  <c r="CE44" i="116"/>
  <c r="CD44" i="116"/>
  <c r="CC44" i="116"/>
  <c r="CB44" i="116"/>
  <c r="CA44" i="116"/>
  <c r="BZ44" i="116"/>
  <c r="BX44" i="116"/>
  <c r="BW44" i="116"/>
  <c r="BV44" i="116"/>
  <c r="BT44" i="116"/>
  <c r="BS44" i="116"/>
  <c r="BR44" i="116"/>
  <c r="BQ44" i="116"/>
  <c r="BP44" i="116"/>
  <c r="BO44" i="116"/>
  <c r="BN44" i="116"/>
  <c r="BM44" i="116"/>
  <c r="BL44" i="116"/>
  <c r="BK44" i="116"/>
  <c r="BJ44" i="116"/>
  <c r="BI44" i="116"/>
  <c r="BH44" i="116"/>
  <c r="BG44" i="116"/>
  <c r="BF44" i="116"/>
  <c r="BE44" i="116"/>
  <c r="BC44" i="116"/>
  <c r="BB44" i="116"/>
  <c r="BA44" i="116"/>
  <c r="AZ44" i="116"/>
  <c r="AY44" i="116"/>
  <c r="AX44" i="116"/>
  <c r="AW44" i="116"/>
  <c r="AV44" i="116"/>
  <c r="AU44" i="116"/>
  <c r="AT44" i="116"/>
  <c r="AS44" i="116"/>
  <c r="AR44" i="116"/>
  <c r="AQ44" i="116"/>
  <c r="AP44" i="116"/>
  <c r="AO44" i="116"/>
  <c r="AN44" i="116"/>
  <c r="AM44" i="116"/>
  <c r="AL44" i="116"/>
  <c r="AK44" i="116"/>
  <c r="AJ44" i="116"/>
  <c r="AI44" i="116"/>
  <c r="AH44" i="116"/>
  <c r="AG44" i="116"/>
  <c r="AF44" i="116"/>
  <c r="AE44" i="116"/>
  <c r="AD44" i="116"/>
  <c r="AB44" i="116"/>
  <c r="AA44" i="116"/>
  <c r="Z44" i="116"/>
  <c r="Y44" i="116"/>
  <c r="X44" i="116"/>
  <c r="W44" i="116"/>
  <c r="V44" i="116"/>
  <c r="U44" i="116"/>
  <c r="T44" i="116"/>
  <c r="S44" i="116"/>
  <c r="R44" i="116"/>
  <c r="Q44" i="116"/>
  <c r="P44" i="116"/>
  <c r="O44" i="116"/>
  <c r="N44" i="116"/>
  <c r="M44" i="116"/>
  <c r="L44" i="116"/>
  <c r="K44" i="116"/>
  <c r="J44" i="116"/>
  <c r="I44" i="116"/>
  <c r="H44" i="116"/>
  <c r="G44" i="116"/>
  <c r="F44" i="116"/>
  <c r="D44" i="116"/>
  <c r="C44" i="116"/>
  <c r="HH43" i="116"/>
  <c r="HG43" i="116"/>
  <c r="HF43" i="116"/>
  <c r="HD43" i="116"/>
  <c r="HC43" i="116"/>
  <c r="HB43" i="116"/>
  <c r="HA43" i="116"/>
  <c r="GZ43" i="116"/>
  <c r="GY43" i="116"/>
  <c r="GX43" i="116"/>
  <c r="GW43" i="116"/>
  <c r="GV43" i="116"/>
  <c r="GU43" i="116"/>
  <c r="GT43" i="116"/>
  <c r="GR43" i="116"/>
  <c r="GP43" i="116"/>
  <c r="GO43" i="116"/>
  <c r="GN43" i="116"/>
  <c r="GM43" i="116"/>
  <c r="GL43" i="116"/>
  <c r="GK43" i="116"/>
  <c r="GI43" i="116"/>
  <c r="GH43" i="116"/>
  <c r="GG43" i="116"/>
  <c r="GF43" i="116"/>
  <c r="GE43" i="116"/>
  <c r="GD43" i="116"/>
  <c r="GC43" i="116"/>
  <c r="GB43" i="116"/>
  <c r="GA43" i="116"/>
  <c r="FZ43" i="116"/>
  <c r="FY43" i="116"/>
  <c r="FX43" i="116"/>
  <c r="FW43" i="116"/>
  <c r="FV43" i="116"/>
  <c r="FT43" i="116"/>
  <c r="FS43" i="116"/>
  <c r="FR43" i="116"/>
  <c r="FQ43" i="116"/>
  <c r="FO43" i="116"/>
  <c r="FN43" i="116"/>
  <c r="FM43" i="116"/>
  <c r="FL43" i="116"/>
  <c r="FK43" i="116"/>
  <c r="FJ43" i="116"/>
  <c r="FI43" i="116"/>
  <c r="FH43" i="116"/>
  <c r="FG43" i="116"/>
  <c r="FE43" i="116"/>
  <c r="FD43" i="116"/>
  <c r="FC43" i="116"/>
  <c r="FB43" i="116"/>
  <c r="FA43" i="116"/>
  <c r="EZ43" i="116"/>
  <c r="EY43" i="116"/>
  <c r="EX43" i="116"/>
  <c r="EW43" i="116"/>
  <c r="EV43" i="116"/>
  <c r="EU43" i="116"/>
  <c r="ET43" i="116"/>
  <c r="ES43" i="116"/>
  <c r="ER43" i="116"/>
  <c r="EQ43" i="116"/>
  <c r="EP43" i="116"/>
  <c r="EO43" i="116"/>
  <c r="EN43" i="116"/>
  <c r="EM43" i="116"/>
  <c r="EL43" i="116"/>
  <c r="EK43" i="116"/>
  <c r="EJ43" i="116"/>
  <c r="EH43" i="116"/>
  <c r="EG43" i="116"/>
  <c r="EF43" i="116"/>
  <c r="EE43" i="116"/>
  <c r="ED43" i="116"/>
  <c r="EC43" i="116"/>
  <c r="EB43" i="116"/>
  <c r="EA43" i="116"/>
  <c r="DZ43" i="116"/>
  <c r="DY43" i="116"/>
  <c r="DX43" i="116"/>
  <c r="DW43" i="116"/>
  <c r="DV43" i="116"/>
  <c r="DT43" i="116"/>
  <c r="DS43" i="116"/>
  <c r="DR43" i="116"/>
  <c r="DQ43" i="116"/>
  <c r="DP43" i="116"/>
  <c r="DO43" i="116"/>
  <c r="DN43" i="116"/>
  <c r="DM43" i="116"/>
  <c r="DL43" i="116"/>
  <c r="DK43" i="116"/>
  <c r="DJ43" i="116"/>
  <c r="DI43" i="116"/>
  <c r="DG43" i="116"/>
  <c r="DF43" i="116"/>
  <c r="DE43" i="116"/>
  <c r="DD43" i="116"/>
  <c r="DC43" i="116"/>
  <c r="DB43" i="116"/>
  <c r="DA43" i="116"/>
  <c r="CZ43" i="116"/>
  <c r="CY43" i="116"/>
  <c r="CX43" i="116"/>
  <c r="CW43" i="116"/>
  <c r="CV43" i="116"/>
  <c r="CT43" i="116"/>
  <c r="CS43" i="116"/>
  <c r="CR43" i="116"/>
  <c r="CQ43" i="116"/>
  <c r="CP43" i="116"/>
  <c r="CO43" i="116"/>
  <c r="CN43" i="116"/>
  <c r="CM43" i="116"/>
  <c r="CL43" i="116"/>
  <c r="CK43" i="116"/>
  <c r="CJ43" i="116"/>
  <c r="CI43" i="116"/>
  <c r="CF43" i="116"/>
  <c r="CE43" i="116"/>
  <c r="CD43" i="116"/>
  <c r="CC43" i="116"/>
  <c r="CB43" i="116"/>
  <c r="CA43" i="116"/>
  <c r="BZ43" i="116"/>
  <c r="BX43" i="116"/>
  <c r="BV43" i="116"/>
  <c r="BT43" i="116"/>
  <c r="BS43" i="116"/>
  <c r="BR43" i="116"/>
  <c r="BQ43" i="116"/>
  <c r="BP43" i="116"/>
  <c r="BO43" i="116"/>
  <c r="BN43" i="116"/>
  <c r="BM43" i="116"/>
  <c r="BL43" i="116"/>
  <c r="BK43" i="116"/>
  <c r="BJ43" i="116"/>
  <c r="BI43" i="116"/>
  <c r="BH43" i="116"/>
  <c r="BG43" i="116"/>
  <c r="BF43" i="116"/>
  <c r="BE43" i="116"/>
  <c r="BC43" i="116"/>
  <c r="BA43" i="116"/>
  <c r="AZ43" i="116"/>
  <c r="AY43" i="116"/>
  <c r="AX43" i="116"/>
  <c r="AW43" i="116"/>
  <c r="AV43" i="116"/>
  <c r="AU43" i="116"/>
  <c r="AT43" i="116"/>
  <c r="AS43" i="116"/>
  <c r="AR43" i="116"/>
  <c r="AQ43" i="116"/>
  <c r="AP43" i="116"/>
  <c r="AO43" i="116"/>
  <c r="AN43" i="116"/>
  <c r="AM43" i="116"/>
  <c r="AL43" i="116"/>
  <c r="AK43" i="116"/>
  <c r="AJ43" i="116"/>
  <c r="AI43" i="116"/>
  <c r="AH43" i="116"/>
  <c r="AG43" i="116"/>
  <c r="AF43" i="116"/>
  <c r="AE43" i="116"/>
  <c r="AD43" i="116"/>
  <c r="AB43" i="116"/>
  <c r="AA43" i="116"/>
  <c r="Z43" i="116"/>
  <c r="Y43" i="116"/>
  <c r="X43" i="116"/>
  <c r="W43" i="116"/>
  <c r="V43" i="116"/>
  <c r="U43" i="116"/>
  <c r="T43" i="116"/>
  <c r="S43" i="116"/>
  <c r="R43" i="116"/>
  <c r="Q43" i="116"/>
  <c r="P43" i="116"/>
  <c r="O43" i="116"/>
  <c r="N43" i="116"/>
  <c r="M43" i="116"/>
  <c r="L43" i="116"/>
  <c r="K43" i="116"/>
  <c r="J43" i="116"/>
  <c r="I43" i="116"/>
  <c r="H43" i="116"/>
  <c r="G43" i="116"/>
  <c r="F43" i="116"/>
  <c r="D43" i="116"/>
  <c r="C43" i="116"/>
  <c r="HH42" i="116"/>
  <c r="HG42" i="116"/>
  <c r="HF42" i="116"/>
  <c r="HD42" i="116"/>
  <c r="HC42" i="116"/>
  <c r="HB42" i="116"/>
  <c r="HA42" i="116"/>
  <c r="GZ42" i="116"/>
  <c r="GY42" i="116"/>
  <c r="GX42" i="116"/>
  <c r="GW42" i="116"/>
  <c r="GV42" i="116"/>
  <c r="GU42" i="116"/>
  <c r="GT42" i="116"/>
  <c r="GR42" i="116"/>
  <c r="GP42" i="116"/>
  <c r="GO42" i="116"/>
  <c r="GN42" i="116"/>
  <c r="GM42" i="116"/>
  <c r="GL42" i="116"/>
  <c r="GK42" i="116"/>
  <c r="GI42" i="116"/>
  <c r="GH42" i="116"/>
  <c r="GG42" i="116"/>
  <c r="GF42" i="116"/>
  <c r="GE42" i="116"/>
  <c r="GD42" i="116"/>
  <c r="GC42" i="116"/>
  <c r="GB42" i="116"/>
  <c r="GA42" i="116"/>
  <c r="FZ42" i="116"/>
  <c r="FY42" i="116"/>
  <c r="FX42" i="116"/>
  <c r="FW42" i="116"/>
  <c r="FV42" i="116"/>
  <c r="FT42" i="116"/>
  <c r="FS42" i="116"/>
  <c r="FR42" i="116"/>
  <c r="FQ42" i="116"/>
  <c r="FO42" i="116"/>
  <c r="FN42" i="116"/>
  <c r="FM42" i="116"/>
  <c r="FL42" i="116"/>
  <c r="FK42" i="116"/>
  <c r="FJ42" i="116"/>
  <c r="FI42" i="116"/>
  <c r="FH42" i="116"/>
  <c r="FG42" i="116"/>
  <c r="FE42" i="116"/>
  <c r="FD42" i="116"/>
  <c r="FC42" i="116"/>
  <c r="FB42" i="116"/>
  <c r="FA42" i="116"/>
  <c r="EZ42" i="116"/>
  <c r="EY42" i="116"/>
  <c r="EX42" i="116"/>
  <c r="EW42" i="116"/>
  <c r="EV42" i="116"/>
  <c r="EU42" i="116"/>
  <c r="ET42" i="116"/>
  <c r="ES42" i="116"/>
  <c r="ER42" i="116"/>
  <c r="EQ42" i="116"/>
  <c r="EP42" i="116"/>
  <c r="EO42" i="116"/>
  <c r="EN42" i="116"/>
  <c r="EM42" i="116"/>
  <c r="EL42" i="116"/>
  <c r="EK42" i="116"/>
  <c r="EJ42" i="116"/>
  <c r="EH42" i="116"/>
  <c r="EG42" i="116"/>
  <c r="EF42" i="116"/>
  <c r="EE42" i="116"/>
  <c r="ED42" i="116"/>
  <c r="EC42" i="116"/>
  <c r="EB42" i="116"/>
  <c r="EA42" i="116"/>
  <c r="DZ42" i="116"/>
  <c r="DY42" i="116"/>
  <c r="DX42" i="116"/>
  <c r="DW42" i="116"/>
  <c r="DV42" i="116"/>
  <c r="DT42" i="116"/>
  <c r="DS42" i="116"/>
  <c r="DR42" i="116"/>
  <c r="DQ42" i="116"/>
  <c r="DP42" i="116"/>
  <c r="DO42" i="116"/>
  <c r="DN42" i="116"/>
  <c r="DM42" i="116"/>
  <c r="DL42" i="116"/>
  <c r="DK42" i="116"/>
  <c r="DJ42" i="116"/>
  <c r="DI42" i="116"/>
  <c r="DG42" i="116"/>
  <c r="DF42" i="116"/>
  <c r="DE42" i="116"/>
  <c r="DD42" i="116"/>
  <c r="DC42" i="116"/>
  <c r="DB42" i="116"/>
  <c r="DA42" i="116"/>
  <c r="CZ42" i="116"/>
  <c r="CY42" i="116"/>
  <c r="CX42" i="116"/>
  <c r="CW42" i="116"/>
  <c r="CV42" i="116"/>
  <c r="CT42" i="116"/>
  <c r="CS42" i="116"/>
  <c r="CR42" i="116"/>
  <c r="CQ42" i="116"/>
  <c r="CP42" i="116"/>
  <c r="CO42" i="116"/>
  <c r="CN42" i="116"/>
  <c r="CM42" i="116"/>
  <c r="CL42" i="116"/>
  <c r="CK42" i="116"/>
  <c r="CJ42" i="116"/>
  <c r="CI42" i="116"/>
  <c r="CF42" i="116"/>
  <c r="CE42" i="116"/>
  <c r="CD42" i="116"/>
  <c r="CC42" i="116"/>
  <c r="CB42" i="116"/>
  <c r="CA42" i="116"/>
  <c r="BZ42" i="116"/>
  <c r="BX42" i="116"/>
  <c r="BV42" i="116"/>
  <c r="BT42" i="116"/>
  <c r="BS42" i="116"/>
  <c r="BR42" i="116"/>
  <c r="BQ42" i="116"/>
  <c r="BP42" i="116"/>
  <c r="BO42" i="116"/>
  <c r="BN42" i="116"/>
  <c r="BM42" i="116"/>
  <c r="BL42" i="116"/>
  <c r="BK42" i="116"/>
  <c r="BJ42" i="116"/>
  <c r="BI42" i="116"/>
  <c r="BH42" i="116"/>
  <c r="BG42" i="116"/>
  <c r="BF42" i="116"/>
  <c r="BE42" i="116"/>
  <c r="BC42" i="116"/>
  <c r="BA42" i="116"/>
  <c r="AZ42" i="116"/>
  <c r="AY42" i="116"/>
  <c r="AX42" i="116"/>
  <c r="AW42" i="116"/>
  <c r="AV42" i="116"/>
  <c r="AU42" i="116"/>
  <c r="AT42" i="116"/>
  <c r="AS42" i="116"/>
  <c r="AR42" i="116"/>
  <c r="AQ42" i="116"/>
  <c r="AP42" i="116"/>
  <c r="AO42" i="116"/>
  <c r="AN42" i="116"/>
  <c r="AM42" i="116"/>
  <c r="AL42" i="116"/>
  <c r="AK42" i="116"/>
  <c r="AJ42" i="116"/>
  <c r="AI42" i="116"/>
  <c r="AH42" i="116"/>
  <c r="AG42" i="116"/>
  <c r="AF42" i="116"/>
  <c r="AE42" i="116"/>
  <c r="AD42" i="116"/>
  <c r="AB42" i="116"/>
  <c r="AA42" i="116"/>
  <c r="Z42" i="116"/>
  <c r="Y42" i="116"/>
  <c r="X42" i="116"/>
  <c r="W42" i="116"/>
  <c r="V42" i="116"/>
  <c r="U42" i="116"/>
  <c r="T42" i="116"/>
  <c r="S42" i="116"/>
  <c r="R42" i="116"/>
  <c r="Q42" i="116"/>
  <c r="P42" i="116"/>
  <c r="O42" i="116"/>
  <c r="N42" i="116"/>
  <c r="M42" i="116"/>
  <c r="L42" i="116"/>
  <c r="K42" i="116"/>
  <c r="J42" i="116"/>
  <c r="I42" i="116"/>
  <c r="H42" i="116"/>
  <c r="G42" i="116"/>
  <c r="F42" i="116"/>
  <c r="D42" i="116"/>
  <c r="C42" i="116"/>
  <c r="HH41" i="116"/>
  <c r="HG41" i="116"/>
  <c r="HF41" i="116"/>
  <c r="HD41" i="116"/>
  <c r="HC41" i="116"/>
  <c r="HB41" i="116"/>
  <c r="HA41" i="116"/>
  <c r="GZ41" i="116"/>
  <c r="GY41" i="116"/>
  <c r="GX41" i="116"/>
  <c r="GW41" i="116"/>
  <c r="GV41" i="116"/>
  <c r="GU41" i="116"/>
  <c r="GT41" i="116"/>
  <c r="GR41" i="116"/>
  <c r="GP41" i="116"/>
  <c r="GO41" i="116"/>
  <c r="GN41" i="116"/>
  <c r="GM41" i="116"/>
  <c r="GL41" i="116"/>
  <c r="GK41" i="116"/>
  <c r="GI41" i="116"/>
  <c r="GH41" i="116"/>
  <c r="GG41" i="116"/>
  <c r="GF41" i="116"/>
  <c r="GE41" i="116"/>
  <c r="GD41" i="116"/>
  <c r="GC41" i="116"/>
  <c r="GB41" i="116"/>
  <c r="GA41" i="116"/>
  <c r="FZ41" i="116"/>
  <c r="FY41" i="116"/>
  <c r="FX41" i="116"/>
  <c r="FW41" i="116"/>
  <c r="FV41" i="116"/>
  <c r="FT41" i="116"/>
  <c r="FS41" i="116"/>
  <c r="FR41" i="116"/>
  <c r="FQ41" i="116"/>
  <c r="FO41" i="116"/>
  <c r="FN41" i="116"/>
  <c r="FM41" i="116"/>
  <c r="FL41" i="116"/>
  <c r="FK41" i="116"/>
  <c r="FJ41" i="116"/>
  <c r="FI41" i="116"/>
  <c r="FH41" i="116"/>
  <c r="FG41" i="116"/>
  <c r="FE41" i="116"/>
  <c r="FD41" i="116"/>
  <c r="FC41" i="116"/>
  <c r="FB41" i="116"/>
  <c r="FA41" i="116"/>
  <c r="EZ41" i="116"/>
  <c r="EY41" i="116"/>
  <c r="EX41" i="116"/>
  <c r="EW41" i="116"/>
  <c r="EV41" i="116"/>
  <c r="EU41" i="116"/>
  <c r="ET41" i="116"/>
  <c r="ES41" i="116"/>
  <c r="ER41" i="116"/>
  <c r="EQ41" i="116"/>
  <c r="EP41" i="116"/>
  <c r="EO41" i="116"/>
  <c r="EN41" i="116"/>
  <c r="EM41" i="116"/>
  <c r="EL41" i="116"/>
  <c r="EK41" i="116"/>
  <c r="EJ41" i="116"/>
  <c r="EH41" i="116"/>
  <c r="EG41" i="116"/>
  <c r="EF41" i="116"/>
  <c r="EE41" i="116"/>
  <c r="ED41" i="116"/>
  <c r="EC41" i="116"/>
  <c r="EB41" i="116"/>
  <c r="EA41" i="116"/>
  <c r="DZ41" i="116"/>
  <c r="DY41" i="116"/>
  <c r="DX41" i="116"/>
  <c r="DW41" i="116"/>
  <c r="DV41" i="116"/>
  <c r="DT41" i="116"/>
  <c r="DS41" i="116"/>
  <c r="DR41" i="116"/>
  <c r="DQ41" i="116"/>
  <c r="DP41" i="116"/>
  <c r="DO41" i="116"/>
  <c r="DN41" i="116"/>
  <c r="DM41" i="116"/>
  <c r="DL41" i="116"/>
  <c r="DK41" i="116"/>
  <c r="DJ41" i="116"/>
  <c r="DI41" i="116"/>
  <c r="DG41" i="116"/>
  <c r="DF41" i="116"/>
  <c r="DE41" i="116"/>
  <c r="DD41" i="116"/>
  <c r="DC41" i="116"/>
  <c r="DB41" i="116"/>
  <c r="DA41" i="116"/>
  <c r="CZ41" i="116"/>
  <c r="CY41" i="116"/>
  <c r="CX41" i="116"/>
  <c r="CW41" i="116"/>
  <c r="CV41" i="116"/>
  <c r="CT41" i="116"/>
  <c r="CS41" i="116"/>
  <c r="CR41" i="116"/>
  <c r="CQ41" i="116"/>
  <c r="CP41" i="116"/>
  <c r="CO41" i="116"/>
  <c r="CN41" i="116"/>
  <c r="CM41" i="116"/>
  <c r="CL41" i="116"/>
  <c r="CK41" i="116"/>
  <c r="CJ41" i="116"/>
  <c r="CI41" i="116"/>
  <c r="CF41" i="116"/>
  <c r="CE41" i="116"/>
  <c r="CD41" i="116"/>
  <c r="CC41" i="116"/>
  <c r="CB41" i="116"/>
  <c r="CA41" i="116"/>
  <c r="BZ41" i="116"/>
  <c r="BX41" i="116"/>
  <c r="BV41" i="116"/>
  <c r="BT41" i="116"/>
  <c r="BS41" i="116"/>
  <c r="BR41" i="116"/>
  <c r="BQ41" i="116"/>
  <c r="BP41" i="116"/>
  <c r="BO41" i="116"/>
  <c r="BN41" i="116"/>
  <c r="BM41" i="116"/>
  <c r="BL41" i="116"/>
  <c r="BK41" i="116"/>
  <c r="BJ41" i="116"/>
  <c r="BI41" i="116"/>
  <c r="BH41" i="116"/>
  <c r="BF41" i="116"/>
  <c r="BE41" i="116"/>
  <c r="BC41" i="116"/>
  <c r="BA41" i="116"/>
  <c r="AZ41" i="116"/>
  <c r="AY41" i="116"/>
  <c r="AX41" i="116"/>
  <c r="AW41" i="116"/>
  <c r="AV41" i="116"/>
  <c r="AU41" i="116"/>
  <c r="AT41" i="116"/>
  <c r="AS41" i="116"/>
  <c r="AR41" i="116"/>
  <c r="AQ41" i="116"/>
  <c r="AP41" i="116"/>
  <c r="AO41" i="116"/>
  <c r="AN41" i="116"/>
  <c r="AM41" i="116"/>
  <c r="AL41" i="116"/>
  <c r="AK41" i="116"/>
  <c r="AJ41" i="116"/>
  <c r="AI41" i="116"/>
  <c r="AH41" i="116"/>
  <c r="AG41" i="116"/>
  <c r="AF41" i="116"/>
  <c r="AE41" i="116"/>
  <c r="AD41" i="116"/>
  <c r="AB41" i="116"/>
  <c r="AA41" i="116"/>
  <c r="Z41" i="116"/>
  <c r="Y41" i="116"/>
  <c r="X41" i="116"/>
  <c r="W41" i="116"/>
  <c r="V41" i="116"/>
  <c r="U41" i="116"/>
  <c r="T41" i="116"/>
  <c r="S41" i="116"/>
  <c r="R41" i="116"/>
  <c r="Q41" i="116"/>
  <c r="P41" i="116"/>
  <c r="O41" i="116"/>
  <c r="N41" i="116"/>
  <c r="M41" i="116"/>
  <c r="L41" i="116"/>
  <c r="K41" i="116"/>
  <c r="J41" i="116"/>
  <c r="I41" i="116"/>
  <c r="H41" i="116"/>
  <c r="G41" i="116"/>
  <c r="F41" i="116"/>
  <c r="D41" i="116"/>
  <c r="C41" i="116"/>
  <c r="HH40" i="116"/>
  <c r="HG40" i="116"/>
  <c r="HF40" i="116"/>
  <c r="HD40" i="116"/>
  <c r="HC40" i="116"/>
  <c r="HB40" i="116"/>
  <c r="HA40" i="116"/>
  <c r="GZ40" i="116"/>
  <c r="GY40" i="116"/>
  <c r="GX40" i="116"/>
  <c r="GW40" i="116"/>
  <c r="GV40" i="116"/>
  <c r="GU40" i="116"/>
  <c r="GT40" i="116"/>
  <c r="GR40" i="116"/>
  <c r="GP40" i="116"/>
  <c r="GO40" i="116"/>
  <c r="GN40" i="116"/>
  <c r="GM40" i="116"/>
  <c r="GL40" i="116"/>
  <c r="GK40" i="116"/>
  <c r="GI40" i="116"/>
  <c r="GH40" i="116"/>
  <c r="GG40" i="116"/>
  <c r="GF40" i="116"/>
  <c r="GE40" i="116"/>
  <c r="GD40" i="116"/>
  <c r="GC40" i="116"/>
  <c r="GB40" i="116"/>
  <c r="GA40" i="116"/>
  <c r="FZ40" i="116"/>
  <c r="FY40" i="116"/>
  <c r="FX40" i="116"/>
  <c r="FW40" i="116"/>
  <c r="FV40" i="116"/>
  <c r="FT40" i="116"/>
  <c r="FS40" i="116"/>
  <c r="FR40" i="116"/>
  <c r="FQ40" i="116"/>
  <c r="FO40" i="116"/>
  <c r="FN40" i="116"/>
  <c r="FM40" i="116"/>
  <c r="FL40" i="116"/>
  <c r="FK40" i="116"/>
  <c r="FJ40" i="116"/>
  <c r="FI40" i="116"/>
  <c r="FH40" i="116"/>
  <c r="FG40" i="116"/>
  <c r="FE40" i="116"/>
  <c r="FD40" i="116"/>
  <c r="FC40" i="116"/>
  <c r="FB40" i="116"/>
  <c r="FA40" i="116"/>
  <c r="EZ40" i="116"/>
  <c r="EY40" i="116"/>
  <c r="EX40" i="116"/>
  <c r="EW40" i="116"/>
  <c r="EV40" i="116"/>
  <c r="EU40" i="116"/>
  <c r="ET40" i="116"/>
  <c r="ES40" i="116"/>
  <c r="ER40" i="116"/>
  <c r="EQ40" i="116"/>
  <c r="EP40" i="116"/>
  <c r="EO40" i="116"/>
  <c r="EN40" i="116"/>
  <c r="EM40" i="116"/>
  <c r="EL40" i="116"/>
  <c r="EK40" i="116"/>
  <c r="EJ40" i="116"/>
  <c r="EH40" i="116"/>
  <c r="EG40" i="116"/>
  <c r="EF40" i="116"/>
  <c r="EE40" i="116"/>
  <c r="ED40" i="116"/>
  <c r="EC40" i="116"/>
  <c r="EB40" i="116"/>
  <c r="EA40" i="116"/>
  <c r="DZ40" i="116"/>
  <c r="DY40" i="116"/>
  <c r="DX40" i="116"/>
  <c r="DW40" i="116"/>
  <c r="DV40" i="116"/>
  <c r="DT40" i="116"/>
  <c r="DS40" i="116"/>
  <c r="DR40" i="116"/>
  <c r="DQ40" i="116"/>
  <c r="DP40" i="116"/>
  <c r="DO40" i="116"/>
  <c r="DN40" i="116"/>
  <c r="DM40" i="116"/>
  <c r="DL40" i="116"/>
  <c r="DK40" i="116"/>
  <c r="DJ40" i="116"/>
  <c r="DI40" i="116"/>
  <c r="DG40" i="116"/>
  <c r="DF40" i="116"/>
  <c r="DE40" i="116"/>
  <c r="DD40" i="116"/>
  <c r="DC40" i="116"/>
  <c r="DB40" i="116"/>
  <c r="DA40" i="116"/>
  <c r="CZ40" i="116"/>
  <c r="CY40" i="116"/>
  <c r="CX40" i="116"/>
  <c r="CW40" i="116"/>
  <c r="CV40" i="116"/>
  <c r="CT40" i="116"/>
  <c r="CS40" i="116"/>
  <c r="CR40" i="116"/>
  <c r="CQ40" i="116"/>
  <c r="CP40" i="116"/>
  <c r="CO40" i="116"/>
  <c r="CN40" i="116"/>
  <c r="CM40" i="116"/>
  <c r="CL40" i="116"/>
  <c r="CK40" i="116"/>
  <c r="CJ40" i="116"/>
  <c r="CI40" i="116"/>
  <c r="CF40" i="116"/>
  <c r="CE40" i="116"/>
  <c r="CD40" i="116"/>
  <c r="CC40" i="116"/>
  <c r="CB40" i="116"/>
  <c r="CA40" i="116"/>
  <c r="BZ40" i="116"/>
  <c r="BX40" i="116"/>
  <c r="BV40" i="116"/>
  <c r="BT40" i="116"/>
  <c r="BS40" i="116"/>
  <c r="BR40" i="116"/>
  <c r="BQ40" i="116"/>
  <c r="BP40" i="116"/>
  <c r="BO40" i="116"/>
  <c r="BN40" i="116"/>
  <c r="BM40" i="116"/>
  <c r="BL40" i="116"/>
  <c r="BK40" i="116"/>
  <c r="BJ40" i="116"/>
  <c r="BI40" i="116"/>
  <c r="BH40" i="116"/>
  <c r="BG40" i="116"/>
  <c r="BF40" i="116"/>
  <c r="BE40" i="116"/>
  <c r="BC40" i="116"/>
  <c r="BA40" i="116"/>
  <c r="AZ40" i="116"/>
  <c r="AY40" i="116"/>
  <c r="AX40" i="116"/>
  <c r="AW40" i="116"/>
  <c r="AV40" i="116"/>
  <c r="AU40" i="116"/>
  <c r="AT40" i="116"/>
  <c r="AS40" i="116"/>
  <c r="AR40" i="116"/>
  <c r="AQ40" i="116"/>
  <c r="AP40" i="116"/>
  <c r="AO40" i="116"/>
  <c r="AN40" i="116"/>
  <c r="AM40" i="116"/>
  <c r="AL40" i="116"/>
  <c r="AK40" i="116"/>
  <c r="AJ40" i="116"/>
  <c r="AI40" i="116"/>
  <c r="AH40" i="116"/>
  <c r="AG40" i="116"/>
  <c r="AF40" i="116"/>
  <c r="AE40" i="116"/>
  <c r="AD40" i="116"/>
  <c r="AB40" i="116"/>
  <c r="AA40" i="116"/>
  <c r="Z40" i="116"/>
  <c r="Y40" i="116"/>
  <c r="X40" i="116"/>
  <c r="W40" i="116"/>
  <c r="V40" i="116"/>
  <c r="U40" i="116"/>
  <c r="T40" i="116"/>
  <c r="S40" i="116"/>
  <c r="R40" i="116"/>
  <c r="Q40" i="116"/>
  <c r="P40" i="116"/>
  <c r="O40" i="116"/>
  <c r="N40" i="116"/>
  <c r="M40" i="116"/>
  <c r="L40" i="116"/>
  <c r="K40" i="116"/>
  <c r="J40" i="116"/>
  <c r="I40" i="116"/>
  <c r="H40" i="116"/>
  <c r="G40" i="116"/>
  <c r="F40" i="116"/>
  <c r="D40" i="116"/>
  <c r="C40" i="116"/>
  <c r="HH37" i="116"/>
  <c r="HG37" i="116"/>
  <c r="HF37" i="116"/>
  <c r="HD37" i="116"/>
  <c r="HC37" i="116"/>
  <c r="HB37" i="116"/>
  <c r="HA37" i="116"/>
  <c r="GZ37" i="116"/>
  <c r="GY37" i="116"/>
  <c r="GX37" i="116"/>
  <c r="GW37" i="116"/>
  <c r="GV37" i="116"/>
  <c r="GU37" i="116"/>
  <c r="GT37" i="116"/>
  <c r="GR37" i="116"/>
  <c r="GP37" i="116"/>
  <c r="GO37" i="116"/>
  <c r="GN37" i="116"/>
  <c r="GM37" i="116"/>
  <c r="GL37" i="116"/>
  <c r="GK37" i="116"/>
  <c r="GI37" i="116"/>
  <c r="GH37" i="116"/>
  <c r="GG37" i="116"/>
  <c r="GF37" i="116"/>
  <c r="GE37" i="116"/>
  <c r="GD37" i="116"/>
  <c r="GC37" i="116"/>
  <c r="GB37" i="116"/>
  <c r="GA37" i="116"/>
  <c r="FZ37" i="116"/>
  <c r="FY37" i="116"/>
  <c r="FX37" i="116"/>
  <c r="FW37" i="116"/>
  <c r="FV37" i="116"/>
  <c r="FT37" i="116"/>
  <c r="FS37" i="116"/>
  <c r="FR37" i="116"/>
  <c r="FQ37" i="116"/>
  <c r="FO37" i="116"/>
  <c r="FN37" i="116"/>
  <c r="FM37" i="116"/>
  <c r="FL37" i="116"/>
  <c r="FK37" i="116"/>
  <c r="FJ37" i="116"/>
  <c r="FI37" i="116"/>
  <c r="FH37" i="116"/>
  <c r="FG37" i="116"/>
  <c r="FE37" i="116"/>
  <c r="FD37" i="116"/>
  <c r="FC37" i="116"/>
  <c r="FB37" i="116"/>
  <c r="FA37" i="116"/>
  <c r="EZ37" i="116"/>
  <c r="EY37" i="116"/>
  <c r="EX37" i="116"/>
  <c r="EW37" i="116"/>
  <c r="EV37" i="116"/>
  <c r="EU37" i="116"/>
  <c r="ET37" i="116"/>
  <c r="ES37" i="116"/>
  <c r="ER37" i="116"/>
  <c r="EQ37" i="116"/>
  <c r="EP37" i="116"/>
  <c r="EO37" i="116"/>
  <c r="EN37" i="116"/>
  <c r="EM37" i="116"/>
  <c r="EL37" i="116"/>
  <c r="EK37" i="116"/>
  <c r="EJ37" i="116"/>
  <c r="EH37" i="116"/>
  <c r="EG37" i="116"/>
  <c r="EF37" i="116"/>
  <c r="EE37" i="116"/>
  <c r="ED37" i="116"/>
  <c r="EC37" i="116"/>
  <c r="EB37" i="116"/>
  <c r="EA37" i="116"/>
  <c r="DZ37" i="116"/>
  <c r="DY37" i="116"/>
  <c r="DX37" i="116"/>
  <c r="DW37" i="116"/>
  <c r="DV37" i="116"/>
  <c r="DT37" i="116"/>
  <c r="DS37" i="116"/>
  <c r="DR37" i="116"/>
  <c r="DQ37" i="116"/>
  <c r="DP37" i="116"/>
  <c r="DO37" i="116"/>
  <c r="DN37" i="116"/>
  <c r="DM37" i="116"/>
  <c r="DL37" i="116"/>
  <c r="DK37" i="116"/>
  <c r="DJ37" i="116"/>
  <c r="DI37" i="116"/>
  <c r="DG37" i="116"/>
  <c r="DF37" i="116"/>
  <c r="DE37" i="116"/>
  <c r="DD37" i="116"/>
  <c r="DC37" i="116"/>
  <c r="DB37" i="116"/>
  <c r="DA37" i="116"/>
  <c r="CZ37" i="116"/>
  <c r="CY37" i="116"/>
  <c r="CX37" i="116"/>
  <c r="CW37" i="116"/>
  <c r="CV37" i="116"/>
  <c r="CT37" i="116"/>
  <c r="CS37" i="116"/>
  <c r="CR37" i="116"/>
  <c r="CQ37" i="116"/>
  <c r="CP37" i="116"/>
  <c r="CO37" i="116"/>
  <c r="CN37" i="116"/>
  <c r="CM37" i="116"/>
  <c r="CL37" i="116"/>
  <c r="CK37" i="116"/>
  <c r="CJ37" i="116"/>
  <c r="CI37" i="116"/>
  <c r="CF37" i="116"/>
  <c r="CE37" i="116"/>
  <c r="CD37" i="116"/>
  <c r="CC37" i="116"/>
  <c r="CB37" i="116"/>
  <c r="CA37" i="116"/>
  <c r="BZ37" i="116"/>
  <c r="BY37" i="116"/>
  <c r="BX37" i="116"/>
  <c r="BW37" i="116"/>
  <c r="BV37" i="116"/>
  <c r="BU37" i="116"/>
  <c r="BT37" i="116"/>
  <c r="BS37" i="116"/>
  <c r="BR37" i="116"/>
  <c r="BQ37" i="116"/>
  <c r="BP37" i="116"/>
  <c r="BO37" i="116"/>
  <c r="BN37" i="116"/>
  <c r="BM37" i="116"/>
  <c r="BL37" i="116"/>
  <c r="BK37" i="116"/>
  <c r="BJ37" i="116"/>
  <c r="BI37" i="116"/>
  <c r="BH37" i="116"/>
  <c r="BG37" i="116"/>
  <c r="BF37" i="116"/>
  <c r="BE37" i="116"/>
  <c r="BC37" i="116"/>
  <c r="BB37" i="116"/>
  <c r="BA37" i="116"/>
  <c r="AZ37" i="116"/>
  <c r="AY37" i="116"/>
  <c r="AX37" i="116"/>
  <c r="AW37" i="116"/>
  <c r="AV37" i="116"/>
  <c r="AU37" i="116"/>
  <c r="AT37" i="116"/>
  <c r="AS37" i="116"/>
  <c r="AR37" i="116"/>
  <c r="AQ37" i="116"/>
  <c r="AP37" i="116"/>
  <c r="AO37" i="116"/>
  <c r="AN37" i="116"/>
  <c r="AM37" i="116"/>
  <c r="AL37" i="116"/>
  <c r="AK37" i="116"/>
  <c r="AJ37" i="116"/>
  <c r="AI37" i="116"/>
  <c r="AH37" i="116"/>
  <c r="AG37" i="116"/>
  <c r="AF37" i="116"/>
  <c r="AE37" i="116"/>
  <c r="AD37" i="116"/>
  <c r="AB37" i="116"/>
  <c r="AA37" i="116"/>
  <c r="Z37" i="116"/>
  <c r="Y37" i="116"/>
  <c r="X37" i="116"/>
  <c r="W37" i="116"/>
  <c r="V37" i="116"/>
  <c r="U37" i="116"/>
  <c r="T37" i="116"/>
  <c r="S37" i="116"/>
  <c r="R37" i="116"/>
  <c r="Q37" i="116"/>
  <c r="P37" i="116"/>
  <c r="O37" i="116"/>
  <c r="N37" i="116"/>
  <c r="M37" i="116"/>
  <c r="L37" i="116"/>
  <c r="K37" i="116"/>
  <c r="J37" i="116"/>
  <c r="I37" i="116"/>
  <c r="H37" i="116"/>
  <c r="G37" i="116"/>
  <c r="F37" i="116"/>
  <c r="D37" i="116"/>
  <c r="C37" i="116"/>
  <c r="HH38" i="116"/>
  <c r="HG38" i="116"/>
  <c r="HF38" i="116"/>
  <c r="HD38" i="116"/>
  <c r="HC38" i="116"/>
  <c r="HB38" i="116"/>
  <c r="HA38" i="116"/>
  <c r="GZ38" i="116"/>
  <c r="GY38" i="116"/>
  <c r="GX38" i="116"/>
  <c r="GW38" i="116"/>
  <c r="GV38" i="116"/>
  <c r="GU38" i="116"/>
  <c r="GT38" i="116"/>
  <c r="GR38" i="116"/>
  <c r="GP38" i="116"/>
  <c r="GO38" i="116"/>
  <c r="GN38" i="116"/>
  <c r="GM38" i="116"/>
  <c r="GL38" i="116"/>
  <c r="GK38" i="116"/>
  <c r="GI38" i="116"/>
  <c r="GH38" i="116"/>
  <c r="GG38" i="116"/>
  <c r="GF38" i="116"/>
  <c r="GE38" i="116"/>
  <c r="GD38" i="116"/>
  <c r="GC38" i="116"/>
  <c r="GB38" i="116"/>
  <c r="GA38" i="116"/>
  <c r="FZ38" i="116"/>
  <c r="FY38" i="116"/>
  <c r="FX38" i="116"/>
  <c r="FW38" i="116"/>
  <c r="FV38" i="116"/>
  <c r="FT38" i="116"/>
  <c r="FS38" i="116"/>
  <c r="FR38" i="116"/>
  <c r="FQ38" i="116"/>
  <c r="FO38" i="116"/>
  <c r="FN38" i="116"/>
  <c r="FM38" i="116"/>
  <c r="FL38" i="116"/>
  <c r="FK38" i="116"/>
  <c r="FJ38" i="116"/>
  <c r="FI38" i="116"/>
  <c r="FH38" i="116"/>
  <c r="FG38" i="116"/>
  <c r="FE38" i="116"/>
  <c r="FD38" i="116"/>
  <c r="FC38" i="116"/>
  <c r="FB38" i="116"/>
  <c r="FA38" i="116"/>
  <c r="EZ38" i="116"/>
  <c r="EY38" i="116"/>
  <c r="EX38" i="116"/>
  <c r="EW38" i="116"/>
  <c r="EV38" i="116"/>
  <c r="EU38" i="116"/>
  <c r="ET38" i="116"/>
  <c r="ES38" i="116"/>
  <c r="ER38" i="116"/>
  <c r="EQ38" i="116"/>
  <c r="EP38" i="116"/>
  <c r="EO38" i="116"/>
  <c r="EN38" i="116"/>
  <c r="EM38" i="116"/>
  <c r="EL38" i="116"/>
  <c r="EK38" i="116"/>
  <c r="EJ38" i="116"/>
  <c r="EH38" i="116"/>
  <c r="EG38" i="116"/>
  <c r="EF38" i="116"/>
  <c r="EE38" i="116"/>
  <c r="ED38" i="116"/>
  <c r="EC38" i="116"/>
  <c r="EB38" i="116"/>
  <c r="EA38" i="116"/>
  <c r="DZ38" i="116"/>
  <c r="DY38" i="116"/>
  <c r="DX38" i="116"/>
  <c r="DW38" i="116"/>
  <c r="DV38" i="116"/>
  <c r="DT38" i="116"/>
  <c r="DS38" i="116"/>
  <c r="DR38" i="116"/>
  <c r="DQ38" i="116"/>
  <c r="DP38" i="116"/>
  <c r="DO38" i="116"/>
  <c r="DN38" i="116"/>
  <c r="DM38" i="116"/>
  <c r="DL38" i="116"/>
  <c r="DK38" i="116"/>
  <c r="DJ38" i="116"/>
  <c r="DI38" i="116"/>
  <c r="DG38" i="116"/>
  <c r="DF38" i="116"/>
  <c r="DE38" i="116"/>
  <c r="DD38" i="116"/>
  <c r="DC38" i="116"/>
  <c r="DB38" i="116"/>
  <c r="DA38" i="116"/>
  <c r="CZ38" i="116"/>
  <c r="CY38" i="116"/>
  <c r="CX38" i="116"/>
  <c r="CW38" i="116"/>
  <c r="CV38" i="116"/>
  <c r="CT38" i="116"/>
  <c r="CS38" i="116"/>
  <c r="CR38" i="116"/>
  <c r="CQ38" i="116"/>
  <c r="CP38" i="116"/>
  <c r="CO38" i="116"/>
  <c r="CN38" i="116"/>
  <c r="CM38" i="116"/>
  <c r="CL38" i="116"/>
  <c r="CK38" i="116"/>
  <c r="CJ38" i="116"/>
  <c r="CI38" i="116"/>
  <c r="CF38" i="116"/>
  <c r="CE38" i="116"/>
  <c r="CD38" i="116"/>
  <c r="CC38" i="116"/>
  <c r="CB38" i="116"/>
  <c r="CA38" i="116"/>
  <c r="BZ38" i="116"/>
  <c r="BX38" i="116"/>
  <c r="BV38" i="116"/>
  <c r="BT38" i="116"/>
  <c r="BS38" i="116"/>
  <c r="BR38" i="116"/>
  <c r="BQ38" i="116"/>
  <c r="BP38" i="116"/>
  <c r="BO38" i="116"/>
  <c r="BL38" i="116"/>
  <c r="BK38" i="116"/>
  <c r="BJ38" i="116"/>
  <c r="BI38" i="116"/>
  <c r="BG38" i="116"/>
  <c r="BF38" i="116"/>
  <c r="BE38" i="116"/>
  <c r="BC38" i="116"/>
  <c r="BA38" i="116"/>
  <c r="AZ38" i="116"/>
  <c r="AY38" i="116"/>
  <c r="AX38" i="116"/>
  <c r="AW38" i="116"/>
  <c r="AV38" i="116"/>
  <c r="AU38" i="116"/>
  <c r="AT38" i="116"/>
  <c r="AS38" i="116"/>
  <c r="AR38" i="116"/>
  <c r="AQ38" i="116"/>
  <c r="AP38" i="116"/>
  <c r="AO38" i="116"/>
  <c r="AN38" i="116"/>
  <c r="AM38" i="116"/>
  <c r="AL38" i="116"/>
  <c r="AJ38" i="116"/>
  <c r="AI38" i="116"/>
  <c r="AH38" i="116"/>
  <c r="AG38" i="116"/>
  <c r="AF38" i="116"/>
  <c r="AE38" i="116"/>
  <c r="AD38" i="116"/>
  <c r="AB38" i="116"/>
  <c r="AA38" i="116"/>
  <c r="Z38" i="116"/>
  <c r="Y38" i="116"/>
  <c r="X38" i="116"/>
  <c r="W38" i="116"/>
  <c r="V38" i="116"/>
  <c r="U38" i="116"/>
  <c r="T38" i="116"/>
  <c r="S38" i="116"/>
  <c r="R38" i="116"/>
  <c r="Q38" i="116"/>
  <c r="P38" i="116"/>
  <c r="O38" i="116"/>
  <c r="N38" i="116"/>
  <c r="M38" i="116"/>
  <c r="L38" i="116"/>
  <c r="K38" i="116"/>
  <c r="J38" i="116"/>
  <c r="I38" i="116"/>
  <c r="H38" i="116"/>
  <c r="G38" i="116"/>
  <c r="F38" i="116"/>
  <c r="D38" i="116"/>
  <c r="C38" i="116"/>
  <c r="HH36" i="116"/>
  <c r="HG36" i="116"/>
  <c r="HF36" i="116"/>
  <c r="HD36" i="116"/>
  <c r="HC36" i="116"/>
  <c r="HB36" i="116"/>
  <c r="HA36" i="116"/>
  <c r="GZ36" i="116"/>
  <c r="GY36" i="116"/>
  <c r="GX36" i="116"/>
  <c r="GW36" i="116"/>
  <c r="GV36" i="116"/>
  <c r="GU36" i="116"/>
  <c r="GT36" i="116"/>
  <c r="GR36" i="116"/>
  <c r="GP36" i="116"/>
  <c r="GO36" i="116"/>
  <c r="GN36" i="116"/>
  <c r="GM36" i="116"/>
  <c r="GL36" i="116"/>
  <c r="GK36" i="116"/>
  <c r="GI36" i="116"/>
  <c r="GH36" i="116"/>
  <c r="GG36" i="116"/>
  <c r="GF36" i="116"/>
  <c r="GE36" i="116"/>
  <c r="GD36" i="116"/>
  <c r="GC36" i="116"/>
  <c r="GB36" i="116"/>
  <c r="GA36" i="116"/>
  <c r="FZ36" i="116"/>
  <c r="FY36" i="116"/>
  <c r="FX36" i="116"/>
  <c r="FW36" i="116"/>
  <c r="FV36" i="116"/>
  <c r="FT36" i="116"/>
  <c r="FS36" i="116"/>
  <c r="FR36" i="116"/>
  <c r="FQ36" i="116"/>
  <c r="FO36" i="116"/>
  <c r="FN36" i="116"/>
  <c r="FM36" i="116"/>
  <c r="FL36" i="116"/>
  <c r="FK36" i="116"/>
  <c r="FJ36" i="116"/>
  <c r="FI36" i="116"/>
  <c r="FH36" i="116"/>
  <c r="FG36" i="116"/>
  <c r="FE36" i="116"/>
  <c r="FD36" i="116"/>
  <c r="FC36" i="116"/>
  <c r="FB36" i="116"/>
  <c r="FA36" i="116"/>
  <c r="EZ36" i="116"/>
  <c r="EY36" i="116"/>
  <c r="EX36" i="116"/>
  <c r="EW36" i="116"/>
  <c r="EV36" i="116"/>
  <c r="EU36" i="116"/>
  <c r="ET36" i="116"/>
  <c r="ES36" i="116"/>
  <c r="ER36" i="116"/>
  <c r="EQ36" i="116"/>
  <c r="EP36" i="116"/>
  <c r="EO36" i="116"/>
  <c r="EN36" i="116"/>
  <c r="EM36" i="116"/>
  <c r="EL36" i="116"/>
  <c r="EK36" i="116"/>
  <c r="EJ36" i="116"/>
  <c r="EH36" i="116"/>
  <c r="EG36" i="116"/>
  <c r="EF36" i="116"/>
  <c r="EE36" i="116"/>
  <c r="ED36" i="116"/>
  <c r="EC36" i="116"/>
  <c r="EB36" i="116"/>
  <c r="EA36" i="116"/>
  <c r="DZ36" i="116"/>
  <c r="DY36" i="116"/>
  <c r="DX36" i="116"/>
  <c r="DW36" i="116"/>
  <c r="DV36" i="116"/>
  <c r="DT36" i="116"/>
  <c r="DS36" i="116"/>
  <c r="DR36" i="116"/>
  <c r="DQ36" i="116"/>
  <c r="DP36" i="116"/>
  <c r="DO36" i="116"/>
  <c r="DN36" i="116"/>
  <c r="DM36" i="116"/>
  <c r="DL36" i="116"/>
  <c r="DK36" i="116"/>
  <c r="DJ36" i="116"/>
  <c r="DI36" i="116"/>
  <c r="DG36" i="116"/>
  <c r="DF36" i="116"/>
  <c r="DE36" i="116"/>
  <c r="DD36" i="116"/>
  <c r="DC36" i="116"/>
  <c r="DB36" i="116"/>
  <c r="DA36" i="116"/>
  <c r="CZ36" i="116"/>
  <c r="CY36" i="116"/>
  <c r="CX36" i="116"/>
  <c r="CW36" i="116"/>
  <c r="CV36" i="116"/>
  <c r="CT36" i="116"/>
  <c r="CS36" i="116"/>
  <c r="CR36" i="116"/>
  <c r="CQ36" i="116"/>
  <c r="CP36" i="116"/>
  <c r="CO36" i="116"/>
  <c r="CN36" i="116"/>
  <c r="CM36" i="116"/>
  <c r="CL36" i="116"/>
  <c r="CK36" i="116"/>
  <c r="CJ36" i="116"/>
  <c r="CI36" i="116"/>
  <c r="CF36" i="116"/>
  <c r="CE36" i="116"/>
  <c r="CD36" i="116"/>
  <c r="CC36" i="116"/>
  <c r="CB36" i="116"/>
  <c r="CA36" i="116"/>
  <c r="BZ36" i="116"/>
  <c r="BX36" i="116"/>
  <c r="BV36" i="116"/>
  <c r="BT36" i="116"/>
  <c r="BS36" i="116"/>
  <c r="BR36" i="116"/>
  <c r="BQ36" i="116"/>
  <c r="BP36" i="116"/>
  <c r="BO36" i="116"/>
  <c r="BN36" i="116"/>
  <c r="BM36" i="116"/>
  <c r="BL36" i="116"/>
  <c r="BK36" i="116"/>
  <c r="BJ36" i="116"/>
  <c r="BI36" i="116"/>
  <c r="BH36" i="116"/>
  <c r="BG36" i="116"/>
  <c r="BF36" i="116"/>
  <c r="BE36" i="116"/>
  <c r="BC36" i="116"/>
  <c r="BA36" i="116"/>
  <c r="AZ36" i="116"/>
  <c r="AY36" i="116"/>
  <c r="AX36" i="116"/>
  <c r="AW36" i="116"/>
  <c r="AV36" i="116"/>
  <c r="AU36" i="116"/>
  <c r="AT36" i="116"/>
  <c r="AS36" i="116"/>
  <c r="AR36" i="116"/>
  <c r="AQ36" i="116"/>
  <c r="AP36" i="116"/>
  <c r="AO36" i="116"/>
  <c r="AN36" i="116"/>
  <c r="AM36" i="116"/>
  <c r="AL36" i="116"/>
  <c r="AK36" i="116"/>
  <c r="AJ36" i="116"/>
  <c r="AI36" i="116"/>
  <c r="AH36" i="116"/>
  <c r="AG36" i="116"/>
  <c r="AF36" i="116"/>
  <c r="AE36" i="116"/>
  <c r="AD36" i="116"/>
  <c r="AB36" i="116"/>
  <c r="AA36" i="116"/>
  <c r="Z36" i="116"/>
  <c r="Y36" i="116"/>
  <c r="X36" i="116"/>
  <c r="W36" i="116"/>
  <c r="V36" i="116"/>
  <c r="U36" i="116"/>
  <c r="T36" i="116"/>
  <c r="S36" i="116"/>
  <c r="R36" i="116"/>
  <c r="Q36" i="116"/>
  <c r="P36" i="116"/>
  <c r="O36" i="116"/>
  <c r="N36" i="116"/>
  <c r="M36" i="116"/>
  <c r="L36" i="116"/>
  <c r="K36" i="116"/>
  <c r="J36" i="116"/>
  <c r="I36" i="116"/>
  <c r="H36" i="116"/>
  <c r="G36" i="116"/>
  <c r="F36" i="116"/>
  <c r="D36" i="116"/>
  <c r="C36" i="116"/>
  <c r="HH35" i="116"/>
  <c r="HG35" i="116"/>
  <c r="HF35" i="116"/>
  <c r="HD35" i="116"/>
  <c r="HC35" i="116"/>
  <c r="HB35" i="116"/>
  <c r="HA35" i="116"/>
  <c r="GZ35" i="116"/>
  <c r="GY35" i="116"/>
  <c r="GX35" i="116"/>
  <c r="GW35" i="116"/>
  <c r="GV35" i="116"/>
  <c r="GU35" i="116"/>
  <c r="GT35" i="116"/>
  <c r="GR35" i="116"/>
  <c r="GP35" i="116"/>
  <c r="GO35" i="116"/>
  <c r="GN35" i="116"/>
  <c r="GM35" i="116"/>
  <c r="GL35" i="116"/>
  <c r="GK35" i="116"/>
  <c r="GI35" i="116"/>
  <c r="GH35" i="116"/>
  <c r="GG35" i="116"/>
  <c r="GF35" i="116"/>
  <c r="GE35" i="116"/>
  <c r="GD35" i="116"/>
  <c r="GC35" i="116"/>
  <c r="GB35" i="116"/>
  <c r="GA35" i="116"/>
  <c r="FZ35" i="116"/>
  <c r="FY35" i="116"/>
  <c r="FX35" i="116"/>
  <c r="FW35" i="116"/>
  <c r="FV35" i="116"/>
  <c r="FT35" i="116"/>
  <c r="FS35" i="116"/>
  <c r="FR35" i="116"/>
  <c r="FQ35" i="116"/>
  <c r="FO35" i="116"/>
  <c r="FN35" i="116"/>
  <c r="FM35" i="116"/>
  <c r="FL35" i="116"/>
  <c r="FK35" i="116"/>
  <c r="FJ35" i="116"/>
  <c r="FI35" i="116"/>
  <c r="FH35" i="116"/>
  <c r="FG35" i="116"/>
  <c r="FE35" i="116"/>
  <c r="FD35" i="116"/>
  <c r="FC35" i="116"/>
  <c r="FB35" i="116"/>
  <c r="FA35" i="116"/>
  <c r="EZ35" i="116"/>
  <c r="EY35" i="116"/>
  <c r="EX35" i="116"/>
  <c r="EW35" i="116"/>
  <c r="EV35" i="116"/>
  <c r="EU35" i="116"/>
  <c r="ET35" i="116"/>
  <c r="ES35" i="116"/>
  <c r="ER35" i="116"/>
  <c r="EQ35" i="116"/>
  <c r="EP35" i="116"/>
  <c r="EO35" i="116"/>
  <c r="EN35" i="116"/>
  <c r="EM35" i="116"/>
  <c r="EL35" i="116"/>
  <c r="EK35" i="116"/>
  <c r="EJ35" i="116"/>
  <c r="EH35" i="116"/>
  <c r="EG35" i="116"/>
  <c r="EF35" i="116"/>
  <c r="EE35" i="116"/>
  <c r="ED35" i="116"/>
  <c r="EC35" i="116"/>
  <c r="EB35" i="116"/>
  <c r="EA35" i="116"/>
  <c r="DZ35" i="116"/>
  <c r="DY35" i="116"/>
  <c r="DX35" i="116"/>
  <c r="DW35" i="116"/>
  <c r="DV35" i="116"/>
  <c r="DT35" i="116"/>
  <c r="DS35" i="116"/>
  <c r="DR35" i="116"/>
  <c r="DQ35" i="116"/>
  <c r="DP35" i="116"/>
  <c r="DO35" i="116"/>
  <c r="DN35" i="116"/>
  <c r="DM35" i="116"/>
  <c r="DL35" i="116"/>
  <c r="DK35" i="116"/>
  <c r="DJ35" i="116"/>
  <c r="DI35" i="116"/>
  <c r="DG35" i="116"/>
  <c r="DF35" i="116"/>
  <c r="DE35" i="116"/>
  <c r="DD35" i="116"/>
  <c r="DC35" i="116"/>
  <c r="DB35" i="116"/>
  <c r="DA35" i="116"/>
  <c r="CZ35" i="116"/>
  <c r="CY35" i="116"/>
  <c r="CX35" i="116"/>
  <c r="CW35" i="116"/>
  <c r="CV35" i="116"/>
  <c r="CT35" i="116"/>
  <c r="CS35" i="116"/>
  <c r="CR35" i="116"/>
  <c r="CQ35" i="116"/>
  <c r="CP35" i="116"/>
  <c r="CO35" i="116"/>
  <c r="CN35" i="116"/>
  <c r="CM35" i="116"/>
  <c r="CL35" i="116"/>
  <c r="CK35" i="116"/>
  <c r="CJ35" i="116"/>
  <c r="CI35" i="116"/>
  <c r="CF35" i="116"/>
  <c r="CE35" i="116"/>
  <c r="CD35" i="116"/>
  <c r="CC35" i="116"/>
  <c r="CB35" i="116"/>
  <c r="CA35" i="116"/>
  <c r="BZ35" i="116"/>
  <c r="BX35" i="116"/>
  <c r="BV35" i="116"/>
  <c r="BT35" i="116"/>
  <c r="BS35" i="116"/>
  <c r="BR35" i="116"/>
  <c r="BQ35" i="116"/>
  <c r="BP35" i="116"/>
  <c r="BO35" i="116"/>
  <c r="BN35" i="116"/>
  <c r="BM35" i="116"/>
  <c r="BL35" i="116"/>
  <c r="BK35" i="116"/>
  <c r="BJ35" i="116"/>
  <c r="BI35" i="116"/>
  <c r="BH35" i="116"/>
  <c r="BG35" i="116"/>
  <c r="BF35" i="116"/>
  <c r="BE35" i="116"/>
  <c r="BC35" i="116"/>
  <c r="BA35" i="116"/>
  <c r="AZ35" i="116"/>
  <c r="AY35" i="116"/>
  <c r="AX35" i="116"/>
  <c r="AW35" i="116"/>
  <c r="AV35" i="116"/>
  <c r="AU35" i="116"/>
  <c r="AT35" i="116"/>
  <c r="AS35" i="116"/>
  <c r="AR35" i="116"/>
  <c r="AQ35" i="116"/>
  <c r="AP35" i="116"/>
  <c r="AO35" i="116"/>
  <c r="AN35" i="116"/>
  <c r="AM35" i="116"/>
  <c r="AL35" i="116"/>
  <c r="AK35" i="116"/>
  <c r="AJ35" i="116"/>
  <c r="AI35" i="116"/>
  <c r="AH35" i="116"/>
  <c r="AG35" i="116"/>
  <c r="AF35" i="116"/>
  <c r="AE35" i="116"/>
  <c r="AD35" i="116"/>
  <c r="AB35" i="116"/>
  <c r="AA35" i="116"/>
  <c r="Z35" i="116"/>
  <c r="Y35" i="116"/>
  <c r="X35" i="116"/>
  <c r="W35" i="116"/>
  <c r="V35" i="116"/>
  <c r="U35" i="116"/>
  <c r="T35" i="116"/>
  <c r="S35" i="116"/>
  <c r="R35" i="116"/>
  <c r="Q35" i="116"/>
  <c r="P35" i="116"/>
  <c r="O35" i="116"/>
  <c r="N35" i="116"/>
  <c r="M35" i="116"/>
  <c r="L35" i="116"/>
  <c r="K35" i="116"/>
  <c r="J35" i="116"/>
  <c r="I35" i="116"/>
  <c r="H35" i="116"/>
  <c r="G35" i="116"/>
  <c r="F35" i="116"/>
  <c r="D35" i="116"/>
  <c r="C35" i="116"/>
  <c r="HH34" i="116"/>
  <c r="HG34" i="116"/>
  <c r="HF34" i="116"/>
  <c r="HD34" i="116"/>
  <c r="HC34" i="116"/>
  <c r="HB34" i="116"/>
  <c r="HA34" i="116"/>
  <c r="GZ34" i="116"/>
  <c r="GY34" i="116"/>
  <c r="GX34" i="116"/>
  <c r="GW34" i="116"/>
  <c r="GV34" i="116"/>
  <c r="GU34" i="116"/>
  <c r="GT34" i="116"/>
  <c r="GR34" i="116"/>
  <c r="GP34" i="116"/>
  <c r="GO34" i="116"/>
  <c r="GN34" i="116"/>
  <c r="GM34" i="116"/>
  <c r="GL34" i="116"/>
  <c r="GK34" i="116"/>
  <c r="GI34" i="116"/>
  <c r="GH34" i="116"/>
  <c r="GG34" i="116"/>
  <c r="GF34" i="116"/>
  <c r="GE34" i="116"/>
  <c r="GD34" i="116"/>
  <c r="GC34" i="116"/>
  <c r="GB34" i="116"/>
  <c r="GA34" i="116"/>
  <c r="FZ34" i="116"/>
  <c r="FY34" i="116"/>
  <c r="FX34" i="116"/>
  <c r="FW34" i="116"/>
  <c r="FV34" i="116"/>
  <c r="FT34" i="116"/>
  <c r="FS34" i="116"/>
  <c r="FR34" i="116"/>
  <c r="FQ34" i="116"/>
  <c r="FO34" i="116"/>
  <c r="FN34" i="116"/>
  <c r="FM34" i="116"/>
  <c r="FL34" i="116"/>
  <c r="FK34" i="116"/>
  <c r="FJ34" i="116"/>
  <c r="FI34" i="116"/>
  <c r="FH34" i="116"/>
  <c r="FG34" i="116"/>
  <c r="FE34" i="116"/>
  <c r="FD34" i="116"/>
  <c r="FC34" i="116"/>
  <c r="FB34" i="116"/>
  <c r="FA34" i="116"/>
  <c r="EZ34" i="116"/>
  <c r="EY34" i="116"/>
  <c r="EX34" i="116"/>
  <c r="EW34" i="116"/>
  <c r="EV34" i="116"/>
  <c r="EU34" i="116"/>
  <c r="ET34" i="116"/>
  <c r="ES34" i="116"/>
  <c r="ER34" i="116"/>
  <c r="EQ34" i="116"/>
  <c r="EP34" i="116"/>
  <c r="EO34" i="116"/>
  <c r="EN34" i="116"/>
  <c r="EM34" i="116"/>
  <c r="EL34" i="116"/>
  <c r="EK34" i="116"/>
  <c r="EJ34" i="116"/>
  <c r="EH34" i="116"/>
  <c r="EG34" i="116"/>
  <c r="EF34" i="116"/>
  <c r="EE34" i="116"/>
  <c r="ED34" i="116"/>
  <c r="EC34" i="116"/>
  <c r="EB34" i="116"/>
  <c r="EA34" i="116"/>
  <c r="DZ34" i="116"/>
  <c r="DY34" i="116"/>
  <c r="DX34" i="116"/>
  <c r="DW34" i="116"/>
  <c r="DV34" i="116"/>
  <c r="DT34" i="116"/>
  <c r="DS34" i="116"/>
  <c r="DR34" i="116"/>
  <c r="DQ34" i="116"/>
  <c r="DP34" i="116"/>
  <c r="DO34" i="116"/>
  <c r="DN34" i="116"/>
  <c r="DM34" i="116"/>
  <c r="DL34" i="116"/>
  <c r="DK34" i="116"/>
  <c r="DJ34" i="116"/>
  <c r="DI34" i="116"/>
  <c r="DG34" i="116"/>
  <c r="DF34" i="116"/>
  <c r="DE34" i="116"/>
  <c r="DD34" i="116"/>
  <c r="DC34" i="116"/>
  <c r="DB34" i="116"/>
  <c r="DA34" i="116"/>
  <c r="CZ34" i="116"/>
  <c r="CY34" i="116"/>
  <c r="CX34" i="116"/>
  <c r="CW34" i="116"/>
  <c r="CV34" i="116"/>
  <c r="CT34" i="116"/>
  <c r="CS34" i="116"/>
  <c r="CR34" i="116"/>
  <c r="CQ34" i="116"/>
  <c r="CP34" i="116"/>
  <c r="CO34" i="116"/>
  <c r="CN34" i="116"/>
  <c r="CM34" i="116"/>
  <c r="CL34" i="116"/>
  <c r="CK34" i="116"/>
  <c r="CJ34" i="116"/>
  <c r="CI34" i="116"/>
  <c r="CF34" i="116"/>
  <c r="CE34" i="116"/>
  <c r="CD34" i="116"/>
  <c r="CC34" i="116"/>
  <c r="CB34" i="116"/>
  <c r="CA34" i="116"/>
  <c r="BZ34" i="116"/>
  <c r="BY34" i="116"/>
  <c r="BX34" i="116"/>
  <c r="BW34" i="116"/>
  <c r="BV34" i="116"/>
  <c r="BT34" i="116"/>
  <c r="BS34" i="116"/>
  <c r="BR34" i="116"/>
  <c r="BQ34" i="116"/>
  <c r="BP34" i="116"/>
  <c r="BO34" i="116"/>
  <c r="BN34" i="116"/>
  <c r="BM34" i="116"/>
  <c r="BL34" i="116"/>
  <c r="BK34" i="116"/>
  <c r="BJ34" i="116"/>
  <c r="BI34" i="116"/>
  <c r="BH34" i="116"/>
  <c r="BG34" i="116"/>
  <c r="BF34" i="116"/>
  <c r="BE34" i="116"/>
  <c r="BC34" i="116"/>
  <c r="BA34" i="116"/>
  <c r="AZ34" i="116"/>
  <c r="AY34" i="116"/>
  <c r="AX34" i="116"/>
  <c r="AW34" i="116"/>
  <c r="AV34" i="116"/>
  <c r="AU34" i="116"/>
  <c r="AT34" i="116"/>
  <c r="AS34" i="116"/>
  <c r="AR34" i="116"/>
  <c r="AQ34" i="116"/>
  <c r="AP34" i="116"/>
  <c r="AO34" i="116"/>
  <c r="AN34" i="116"/>
  <c r="AM34" i="116"/>
  <c r="AL34" i="116"/>
  <c r="AK34" i="116"/>
  <c r="AJ34" i="116"/>
  <c r="AI34" i="116"/>
  <c r="AH34" i="116"/>
  <c r="AG34" i="116"/>
  <c r="AF34" i="116"/>
  <c r="AE34" i="116"/>
  <c r="AD34" i="116"/>
  <c r="AB34" i="116"/>
  <c r="AA34" i="116"/>
  <c r="Z34" i="116"/>
  <c r="Y34" i="116"/>
  <c r="X34" i="116"/>
  <c r="W34" i="116"/>
  <c r="V34" i="116"/>
  <c r="U34" i="116"/>
  <c r="T34" i="116"/>
  <c r="S34" i="116"/>
  <c r="R34" i="116"/>
  <c r="Q34" i="116"/>
  <c r="P34" i="116"/>
  <c r="O34" i="116"/>
  <c r="N34" i="116"/>
  <c r="M34" i="116"/>
  <c r="L34" i="116"/>
  <c r="K34" i="116"/>
  <c r="J34" i="116"/>
  <c r="I34" i="116"/>
  <c r="H34" i="116"/>
  <c r="G34" i="116"/>
  <c r="F34" i="116"/>
  <c r="D34" i="116"/>
  <c r="C34" i="116"/>
  <c r="HH33" i="116"/>
  <c r="HG33" i="116"/>
  <c r="HF33" i="116"/>
  <c r="HD33" i="116"/>
  <c r="HC33" i="116"/>
  <c r="HB33" i="116"/>
  <c r="HA33" i="116"/>
  <c r="GZ33" i="116"/>
  <c r="GY33" i="116"/>
  <c r="GX33" i="116"/>
  <c r="GW33" i="116"/>
  <c r="GV33" i="116"/>
  <c r="GU33" i="116"/>
  <c r="GT33" i="116"/>
  <c r="GR33" i="116"/>
  <c r="GP33" i="116"/>
  <c r="GO33" i="116"/>
  <c r="GN33" i="116"/>
  <c r="GM33" i="116"/>
  <c r="GL33" i="116"/>
  <c r="GK33" i="116"/>
  <c r="GI33" i="116"/>
  <c r="GH33" i="116"/>
  <c r="GG33" i="116"/>
  <c r="GF33" i="116"/>
  <c r="GE33" i="116"/>
  <c r="GD33" i="116"/>
  <c r="GC33" i="116"/>
  <c r="GB33" i="116"/>
  <c r="GA33" i="116"/>
  <c r="FZ33" i="116"/>
  <c r="FY33" i="116"/>
  <c r="FX33" i="116"/>
  <c r="FW33" i="116"/>
  <c r="FV33" i="116"/>
  <c r="FT33" i="116"/>
  <c r="FS33" i="116"/>
  <c r="FR33" i="116"/>
  <c r="FQ33" i="116"/>
  <c r="FO33" i="116"/>
  <c r="FN33" i="116"/>
  <c r="FM33" i="116"/>
  <c r="FL33" i="116"/>
  <c r="FK33" i="116"/>
  <c r="FJ33" i="116"/>
  <c r="FI33" i="116"/>
  <c r="FH33" i="116"/>
  <c r="FG33" i="116"/>
  <c r="FE33" i="116"/>
  <c r="FD33" i="116"/>
  <c r="FC33" i="116"/>
  <c r="FB33" i="116"/>
  <c r="FA33" i="116"/>
  <c r="EZ33" i="116"/>
  <c r="EY33" i="116"/>
  <c r="EX33" i="116"/>
  <c r="EW33" i="116"/>
  <c r="EV33" i="116"/>
  <c r="EU33" i="116"/>
  <c r="ET33" i="116"/>
  <c r="ES33" i="116"/>
  <c r="ER33" i="116"/>
  <c r="EQ33" i="116"/>
  <c r="EP33" i="116"/>
  <c r="EO33" i="116"/>
  <c r="EN33" i="116"/>
  <c r="EM33" i="116"/>
  <c r="EL33" i="116"/>
  <c r="EK33" i="116"/>
  <c r="EJ33" i="116"/>
  <c r="EH33" i="116"/>
  <c r="EG33" i="116"/>
  <c r="EF33" i="116"/>
  <c r="EE33" i="116"/>
  <c r="ED33" i="116"/>
  <c r="EC33" i="116"/>
  <c r="EB33" i="116"/>
  <c r="EA33" i="116"/>
  <c r="DZ33" i="116"/>
  <c r="DY33" i="116"/>
  <c r="DX33" i="116"/>
  <c r="DW33" i="116"/>
  <c r="DV33" i="116"/>
  <c r="DT33" i="116"/>
  <c r="DS33" i="116"/>
  <c r="DR33" i="116"/>
  <c r="DQ33" i="116"/>
  <c r="DP33" i="116"/>
  <c r="DO33" i="116"/>
  <c r="DN33" i="116"/>
  <c r="DM33" i="116"/>
  <c r="DL33" i="116"/>
  <c r="DK33" i="116"/>
  <c r="DJ33" i="116"/>
  <c r="DI33" i="116"/>
  <c r="DG33" i="116"/>
  <c r="DF33" i="116"/>
  <c r="DE33" i="116"/>
  <c r="DD33" i="116"/>
  <c r="DC33" i="116"/>
  <c r="DB33" i="116"/>
  <c r="DA33" i="116"/>
  <c r="CZ33" i="116"/>
  <c r="CY33" i="116"/>
  <c r="CX33" i="116"/>
  <c r="CW33" i="116"/>
  <c r="CV33" i="116"/>
  <c r="CT33" i="116"/>
  <c r="CS33" i="116"/>
  <c r="CR33" i="116"/>
  <c r="CQ33" i="116"/>
  <c r="CP33" i="116"/>
  <c r="CO33" i="116"/>
  <c r="CN33" i="116"/>
  <c r="CM33" i="116"/>
  <c r="CL33" i="116"/>
  <c r="CK33" i="116"/>
  <c r="CJ33" i="116"/>
  <c r="CI33" i="116"/>
  <c r="CF33" i="116"/>
  <c r="CE33" i="116"/>
  <c r="CD33" i="116"/>
  <c r="CC33" i="116"/>
  <c r="CB33" i="116"/>
  <c r="CA33" i="116"/>
  <c r="BZ33" i="116"/>
  <c r="BY33" i="116"/>
  <c r="BX33" i="116"/>
  <c r="BW33" i="116"/>
  <c r="BV33" i="116"/>
  <c r="BT33" i="116"/>
  <c r="BS33" i="116"/>
  <c r="BR33" i="116"/>
  <c r="BQ33" i="116"/>
  <c r="BP33" i="116"/>
  <c r="BO33" i="116"/>
  <c r="BN33" i="116"/>
  <c r="BM33" i="116"/>
  <c r="BL33" i="116"/>
  <c r="BK33" i="116"/>
  <c r="BJ33" i="116"/>
  <c r="BI33" i="116"/>
  <c r="BH33" i="116"/>
  <c r="BG33" i="116"/>
  <c r="BF33" i="116"/>
  <c r="BE33" i="116"/>
  <c r="BC33" i="116"/>
  <c r="BB33" i="116"/>
  <c r="BA33" i="116"/>
  <c r="AZ33" i="116"/>
  <c r="AY33" i="116"/>
  <c r="AX33" i="116"/>
  <c r="AW33" i="116"/>
  <c r="AV33" i="116"/>
  <c r="AU33" i="116"/>
  <c r="AT33" i="116"/>
  <c r="AS33" i="116"/>
  <c r="AR33" i="116"/>
  <c r="AQ33" i="116"/>
  <c r="AP33" i="116"/>
  <c r="AO33" i="116"/>
  <c r="AN33" i="116"/>
  <c r="AM33" i="116"/>
  <c r="AL33" i="116"/>
  <c r="AK33" i="116"/>
  <c r="AJ33" i="116"/>
  <c r="AI33" i="116"/>
  <c r="AH33" i="116"/>
  <c r="AG33" i="116"/>
  <c r="AF33" i="116"/>
  <c r="AE33" i="116"/>
  <c r="AD33" i="116"/>
  <c r="AB33" i="116"/>
  <c r="AA33" i="116"/>
  <c r="Z33" i="116"/>
  <c r="Y33" i="116"/>
  <c r="X33" i="116"/>
  <c r="W33" i="116"/>
  <c r="V33" i="116"/>
  <c r="U33" i="116"/>
  <c r="T33" i="116"/>
  <c r="S33" i="116"/>
  <c r="R33" i="116"/>
  <c r="Q33" i="116"/>
  <c r="P33" i="116"/>
  <c r="O33" i="116"/>
  <c r="N33" i="116"/>
  <c r="M33" i="116"/>
  <c r="L33" i="116"/>
  <c r="K33" i="116"/>
  <c r="J33" i="116"/>
  <c r="I33" i="116"/>
  <c r="H33" i="116"/>
  <c r="G33" i="116"/>
  <c r="F33" i="116"/>
  <c r="D33" i="116"/>
  <c r="C33" i="116"/>
  <c r="HH32" i="116"/>
  <c r="HG32" i="116"/>
  <c r="HF32" i="116"/>
  <c r="HD32" i="116"/>
  <c r="HC32" i="116"/>
  <c r="HB32" i="116"/>
  <c r="HA32" i="116"/>
  <c r="GZ32" i="116"/>
  <c r="GY32" i="116"/>
  <c r="GX32" i="116"/>
  <c r="GW32" i="116"/>
  <c r="GV32" i="116"/>
  <c r="GU32" i="116"/>
  <c r="GT32" i="116"/>
  <c r="GR32" i="116"/>
  <c r="GP32" i="116"/>
  <c r="GO32" i="116"/>
  <c r="GN32" i="116"/>
  <c r="GM32" i="116"/>
  <c r="GL32" i="116"/>
  <c r="GK32" i="116"/>
  <c r="GI32" i="116"/>
  <c r="GH32" i="116"/>
  <c r="GG32" i="116"/>
  <c r="GF32" i="116"/>
  <c r="GE32" i="116"/>
  <c r="GD32" i="116"/>
  <c r="GC32" i="116"/>
  <c r="GB32" i="116"/>
  <c r="GA32" i="116"/>
  <c r="FZ32" i="116"/>
  <c r="FY32" i="116"/>
  <c r="FX32" i="116"/>
  <c r="FW32" i="116"/>
  <c r="FV32" i="116"/>
  <c r="FT32" i="116"/>
  <c r="FS32" i="116"/>
  <c r="FR32" i="116"/>
  <c r="FQ32" i="116"/>
  <c r="FO32" i="116"/>
  <c r="FN32" i="116"/>
  <c r="FM32" i="116"/>
  <c r="FL32" i="116"/>
  <c r="FK32" i="116"/>
  <c r="FJ32" i="116"/>
  <c r="FI32" i="116"/>
  <c r="FH32" i="116"/>
  <c r="FG32" i="116"/>
  <c r="FE32" i="116"/>
  <c r="FD32" i="116"/>
  <c r="FC32" i="116"/>
  <c r="FB32" i="116"/>
  <c r="FA32" i="116"/>
  <c r="EZ32" i="116"/>
  <c r="EY32" i="116"/>
  <c r="EX32" i="116"/>
  <c r="EW32" i="116"/>
  <c r="EV32" i="116"/>
  <c r="EU32" i="116"/>
  <c r="ET32" i="116"/>
  <c r="ES32" i="116"/>
  <c r="ER32" i="116"/>
  <c r="EQ32" i="116"/>
  <c r="EP32" i="116"/>
  <c r="EO32" i="116"/>
  <c r="EN32" i="116"/>
  <c r="EM32" i="116"/>
  <c r="EL32" i="116"/>
  <c r="EK32" i="116"/>
  <c r="EJ32" i="116"/>
  <c r="EH32" i="116"/>
  <c r="EG32" i="116"/>
  <c r="EF32" i="116"/>
  <c r="EE32" i="116"/>
  <c r="ED32" i="116"/>
  <c r="EC32" i="116"/>
  <c r="EB32" i="116"/>
  <c r="EA32" i="116"/>
  <c r="DZ32" i="116"/>
  <c r="DY32" i="116"/>
  <c r="DX32" i="116"/>
  <c r="DW32" i="116"/>
  <c r="DV32" i="116"/>
  <c r="DT32" i="116"/>
  <c r="DS32" i="116"/>
  <c r="DR32" i="116"/>
  <c r="DQ32" i="116"/>
  <c r="DP32" i="116"/>
  <c r="DO32" i="116"/>
  <c r="DN32" i="116"/>
  <c r="DM32" i="116"/>
  <c r="DL32" i="116"/>
  <c r="DK32" i="116"/>
  <c r="DJ32" i="116"/>
  <c r="DI32" i="116"/>
  <c r="DG32" i="116"/>
  <c r="DF32" i="116"/>
  <c r="DE32" i="116"/>
  <c r="DD32" i="116"/>
  <c r="DC32" i="116"/>
  <c r="DB32" i="116"/>
  <c r="DA32" i="116"/>
  <c r="CZ32" i="116"/>
  <c r="CY32" i="116"/>
  <c r="CX32" i="116"/>
  <c r="CW32" i="116"/>
  <c r="CV32" i="116"/>
  <c r="CT32" i="116"/>
  <c r="CS32" i="116"/>
  <c r="CR32" i="116"/>
  <c r="CQ32" i="116"/>
  <c r="CP32" i="116"/>
  <c r="CO32" i="116"/>
  <c r="CN32" i="116"/>
  <c r="CM32" i="116"/>
  <c r="CL32" i="116"/>
  <c r="CK32" i="116"/>
  <c r="CJ32" i="116"/>
  <c r="CI32" i="116"/>
  <c r="CF32" i="116"/>
  <c r="CE32" i="116"/>
  <c r="CD32" i="116"/>
  <c r="CC32" i="116"/>
  <c r="CB32" i="116"/>
  <c r="CA32" i="116"/>
  <c r="BZ32" i="116"/>
  <c r="BX32" i="116"/>
  <c r="BV32" i="116"/>
  <c r="BT32" i="116"/>
  <c r="BS32" i="116"/>
  <c r="BR32" i="116"/>
  <c r="BQ32" i="116"/>
  <c r="BP32" i="116"/>
  <c r="BO32" i="116"/>
  <c r="BN32" i="116"/>
  <c r="BM32" i="116"/>
  <c r="BL32" i="116"/>
  <c r="BK32" i="116"/>
  <c r="BJ32" i="116"/>
  <c r="BI32" i="116"/>
  <c r="BH32" i="116"/>
  <c r="BG32" i="116"/>
  <c r="BF32" i="116"/>
  <c r="BE32" i="116"/>
  <c r="BC32" i="116"/>
  <c r="BA32" i="116"/>
  <c r="AZ32" i="116"/>
  <c r="AY32" i="116"/>
  <c r="AX32" i="116"/>
  <c r="AW32" i="116"/>
  <c r="AV32" i="116"/>
  <c r="AU32" i="116"/>
  <c r="AT32" i="116"/>
  <c r="AS32" i="116"/>
  <c r="AR32" i="116"/>
  <c r="AQ32" i="116"/>
  <c r="AP32" i="116"/>
  <c r="AO32" i="116"/>
  <c r="AN32" i="116"/>
  <c r="AM32" i="116"/>
  <c r="AL32" i="116"/>
  <c r="AK32" i="116"/>
  <c r="AJ32" i="116"/>
  <c r="AI32" i="116"/>
  <c r="AH32" i="116"/>
  <c r="AG32" i="116"/>
  <c r="AF32" i="116"/>
  <c r="AE32" i="116"/>
  <c r="AD32" i="116"/>
  <c r="AB32" i="116"/>
  <c r="AA32" i="116"/>
  <c r="Z32" i="116"/>
  <c r="Y32" i="116"/>
  <c r="X32" i="116"/>
  <c r="W32" i="116"/>
  <c r="V32" i="116"/>
  <c r="U32" i="116"/>
  <c r="T32" i="116"/>
  <c r="S32" i="116"/>
  <c r="R32" i="116"/>
  <c r="Q32" i="116"/>
  <c r="P32" i="116"/>
  <c r="O32" i="116"/>
  <c r="N32" i="116"/>
  <c r="M32" i="116"/>
  <c r="L32" i="116"/>
  <c r="K32" i="116"/>
  <c r="J32" i="116"/>
  <c r="I32" i="116"/>
  <c r="H32" i="116"/>
  <c r="G32" i="116"/>
  <c r="F32" i="116"/>
  <c r="D32" i="116"/>
  <c r="C32" i="116"/>
  <c r="HH31" i="116"/>
  <c r="HG31" i="116"/>
  <c r="HF31" i="116"/>
  <c r="HD31" i="116"/>
  <c r="HC31" i="116"/>
  <c r="HB31" i="116"/>
  <c r="HA31" i="116"/>
  <c r="GZ31" i="116"/>
  <c r="GY31" i="116"/>
  <c r="GX31" i="116"/>
  <c r="GW31" i="116"/>
  <c r="GV31" i="116"/>
  <c r="GU31" i="116"/>
  <c r="GT31" i="116"/>
  <c r="GR31" i="116"/>
  <c r="GP31" i="116"/>
  <c r="GO31" i="116"/>
  <c r="GN31" i="116"/>
  <c r="GM31" i="116"/>
  <c r="GL31" i="116"/>
  <c r="GK31" i="116"/>
  <c r="GI31" i="116"/>
  <c r="GH31" i="116"/>
  <c r="GG31" i="116"/>
  <c r="GF31" i="116"/>
  <c r="GE31" i="116"/>
  <c r="GD31" i="116"/>
  <c r="GC31" i="116"/>
  <c r="GB31" i="116"/>
  <c r="GA31" i="116"/>
  <c r="FZ31" i="116"/>
  <c r="FY31" i="116"/>
  <c r="FX31" i="116"/>
  <c r="FW31" i="116"/>
  <c r="FV31" i="116"/>
  <c r="FT31" i="116"/>
  <c r="FS31" i="116"/>
  <c r="FR31" i="116"/>
  <c r="FQ31" i="116"/>
  <c r="FO31" i="116"/>
  <c r="FN31" i="116"/>
  <c r="FM31" i="116"/>
  <c r="FL31" i="116"/>
  <c r="FK31" i="116"/>
  <c r="FJ31" i="116"/>
  <c r="FI31" i="116"/>
  <c r="FH31" i="116"/>
  <c r="FG31" i="116"/>
  <c r="FE31" i="116"/>
  <c r="FD31" i="116"/>
  <c r="FC31" i="116"/>
  <c r="FB31" i="116"/>
  <c r="FA31" i="116"/>
  <c r="EZ31" i="116"/>
  <c r="EY31" i="116"/>
  <c r="EX31" i="116"/>
  <c r="EW31" i="116"/>
  <c r="EV31" i="116"/>
  <c r="EU31" i="116"/>
  <c r="ET31" i="116"/>
  <c r="ES31" i="116"/>
  <c r="ER31" i="116"/>
  <c r="EQ31" i="116"/>
  <c r="EP31" i="116"/>
  <c r="EO31" i="116"/>
  <c r="EN31" i="116"/>
  <c r="EM31" i="116"/>
  <c r="EL31" i="116"/>
  <c r="EK31" i="116"/>
  <c r="EJ31" i="116"/>
  <c r="EH31" i="116"/>
  <c r="EG31" i="116"/>
  <c r="EF31" i="116"/>
  <c r="EE31" i="116"/>
  <c r="ED31" i="116"/>
  <c r="EC31" i="116"/>
  <c r="EB31" i="116"/>
  <c r="EA31" i="116"/>
  <c r="DZ31" i="116"/>
  <c r="DY31" i="116"/>
  <c r="DX31" i="116"/>
  <c r="DW31" i="116"/>
  <c r="DV31" i="116"/>
  <c r="DT31" i="116"/>
  <c r="DS31" i="116"/>
  <c r="DR31" i="116"/>
  <c r="DQ31" i="116"/>
  <c r="DP31" i="116"/>
  <c r="DO31" i="116"/>
  <c r="DN31" i="116"/>
  <c r="DM31" i="116"/>
  <c r="DL31" i="116"/>
  <c r="DK31" i="116"/>
  <c r="DJ31" i="116"/>
  <c r="DI31" i="116"/>
  <c r="DG31" i="116"/>
  <c r="DF31" i="116"/>
  <c r="DE31" i="116"/>
  <c r="DD31" i="116"/>
  <c r="DC31" i="116"/>
  <c r="DB31" i="116"/>
  <c r="DA31" i="116"/>
  <c r="CZ31" i="116"/>
  <c r="CY31" i="116"/>
  <c r="CX31" i="116"/>
  <c r="CW31" i="116"/>
  <c r="CV31" i="116"/>
  <c r="CT31" i="116"/>
  <c r="CS31" i="116"/>
  <c r="CR31" i="116"/>
  <c r="CQ31" i="116"/>
  <c r="CP31" i="116"/>
  <c r="CO31" i="116"/>
  <c r="CN31" i="116"/>
  <c r="CM31" i="116"/>
  <c r="CL31" i="116"/>
  <c r="CK31" i="116"/>
  <c r="CJ31" i="116"/>
  <c r="CI31" i="116"/>
  <c r="CF31" i="116"/>
  <c r="CE31" i="116"/>
  <c r="CD31" i="116"/>
  <c r="CC31" i="116"/>
  <c r="CB31" i="116"/>
  <c r="CA31" i="116"/>
  <c r="BZ31" i="116"/>
  <c r="BX31" i="116"/>
  <c r="BV31" i="116"/>
  <c r="BT31" i="116"/>
  <c r="BS31" i="116"/>
  <c r="BR31" i="116"/>
  <c r="BQ31" i="116"/>
  <c r="BP31" i="116"/>
  <c r="BO31" i="116"/>
  <c r="BN31" i="116"/>
  <c r="BM31" i="116"/>
  <c r="BL31" i="116"/>
  <c r="BK31" i="116"/>
  <c r="BJ31" i="116"/>
  <c r="BI31" i="116"/>
  <c r="BH31" i="116"/>
  <c r="BG31" i="116"/>
  <c r="BF31" i="116"/>
  <c r="BE31" i="116"/>
  <c r="BC31" i="116"/>
  <c r="BA31" i="116"/>
  <c r="AZ31" i="116"/>
  <c r="AY31" i="116"/>
  <c r="AX31" i="116"/>
  <c r="AW31" i="116"/>
  <c r="AV31" i="116"/>
  <c r="AU31" i="116"/>
  <c r="AT31" i="116"/>
  <c r="AS31" i="116"/>
  <c r="AR31" i="116"/>
  <c r="AQ31" i="116"/>
  <c r="AP31" i="116"/>
  <c r="AO31" i="116"/>
  <c r="AN31" i="116"/>
  <c r="AM31" i="116"/>
  <c r="AL31" i="116"/>
  <c r="AK31" i="116"/>
  <c r="AJ31" i="116"/>
  <c r="AI31" i="116"/>
  <c r="AH31" i="116"/>
  <c r="AG31" i="116"/>
  <c r="AF31" i="116"/>
  <c r="AE31" i="116"/>
  <c r="AD31" i="116"/>
  <c r="AB31" i="116"/>
  <c r="AA31" i="116"/>
  <c r="Z31" i="116"/>
  <c r="Y31" i="116"/>
  <c r="X31" i="116"/>
  <c r="W31" i="116"/>
  <c r="V31" i="116"/>
  <c r="U31" i="116"/>
  <c r="T31" i="116"/>
  <c r="S31" i="116"/>
  <c r="R31" i="116"/>
  <c r="Q31" i="116"/>
  <c r="P31" i="116"/>
  <c r="O31" i="116"/>
  <c r="N31" i="116"/>
  <c r="M31" i="116"/>
  <c r="L31" i="116"/>
  <c r="K31" i="116"/>
  <c r="J31" i="116"/>
  <c r="I31" i="116"/>
  <c r="H31" i="116"/>
  <c r="G31" i="116"/>
  <c r="F31" i="116"/>
  <c r="D31" i="116"/>
  <c r="C31" i="116"/>
  <c r="HH30" i="116"/>
  <c r="HG30" i="116"/>
  <c r="HF30" i="116"/>
  <c r="HD30" i="116"/>
  <c r="HC30" i="116"/>
  <c r="HB30" i="116"/>
  <c r="HA30" i="116"/>
  <c r="GZ30" i="116"/>
  <c r="GY30" i="116"/>
  <c r="GX30" i="116"/>
  <c r="GW30" i="116"/>
  <c r="GV30" i="116"/>
  <c r="GU30" i="116"/>
  <c r="GT30" i="116"/>
  <c r="GR30" i="116"/>
  <c r="GP30" i="116"/>
  <c r="GO30" i="116"/>
  <c r="GN30" i="116"/>
  <c r="GM30" i="116"/>
  <c r="GL30" i="116"/>
  <c r="GK30" i="116"/>
  <c r="GI30" i="116"/>
  <c r="GH30" i="116"/>
  <c r="GG30" i="116"/>
  <c r="GF30" i="116"/>
  <c r="GE30" i="116"/>
  <c r="GD30" i="116"/>
  <c r="GC30" i="116"/>
  <c r="GB30" i="116"/>
  <c r="GA30" i="116"/>
  <c r="FZ30" i="116"/>
  <c r="FY30" i="116"/>
  <c r="FX30" i="116"/>
  <c r="FW30" i="116"/>
  <c r="FV30" i="116"/>
  <c r="FT30" i="116"/>
  <c r="FS30" i="116"/>
  <c r="FR30" i="116"/>
  <c r="FQ30" i="116"/>
  <c r="FO30" i="116"/>
  <c r="FN30" i="116"/>
  <c r="FM30" i="116"/>
  <c r="FL30" i="116"/>
  <c r="FK30" i="116"/>
  <c r="FJ30" i="116"/>
  <c r="FI30" i="116"/>
  <c r="FH30" i="116"/>
  <c r="FG30" i="116"/>
  <c r="FE30" i="116"/>
  <c r="FD30" i="116"/>
  <c r="FC30" i="116"/>
  <c r="FB30" i="116"/>
  <c r="FA30" i="116"/>
  <c r="EZ30" i="116"/>
  <c r="EY30" i="116"/>
  <c r="EX30" i="116"/>
  <c r="EW30" i="116"/>
  <c r="EV30" i="116"/>
  <c r="EU30" i="116"/>
  <c r="ET30" i="116"/>
  <c r="ES30" i="116"/>
  <c r="ER30" i="116"/>
  <c r="EQ30" i="116"/>
  <c r="EP30" i="116"/>
  <c r="EO30" i="116"/>
  <c r="EN30" i="116"/>
  <c r="EM30" i="116"/>
  <c r="EL30" i="116"/>
  <c r="EK30" i="116"/>
  <c r="EJ30" i="116"/>
  <c r="EH30" i="116"/>
  <c r="EG30" i="116"/>
  <c r="EF30" i="116"/>
  <c r="EE30" i="116"/>
  <c r="ED30" i="116"/>
  <c r="EC30" i="116"/>
  <c r="EB30" i="116"/>
  <c r="EA30" i="116"/>
  <c r="DZ30" i="116"/>
  <c r="DY30" i="116"/>
  <c r="DX30" i="116"/>
  <c r="DW30" i="116"/>
  <c r="DV30" i="116"/>
  <c r="DT30" i="116"/>
  <c r="DS30" i="116"/>
  <c r="DR30" i="116"/>
  <c r="DQ30" i="116"/>
  <c r="DP30" i="116"/>
  <c r="DO30" i="116"/>
  <c r="DN30" i="116"/>
  <c r="DM30" i="116"/>
  <c r="DL30" i="116"/>
  <c r="DK30" i="116"/>
  <c r="DJ30" i="116"/>
  <c r="DI30" i="116"/>
  <c r="DG30" i="116"/>
  <c r="DF30" i="116"/>
  <c r="DE30" i="116"/>
  <c r="DD30" i="116"/>
  <c r="DC30" i="116"/>
  <c r="DB30" i="116"/>
  <c r="DA30" i="116"/>
  <c r="CZ30" i="116"/>
  <c r="CY30" i="116"/>
  <c r="CX30" i="116"/>
  <c r="CW30" i="116"/>
  <c r="CV30" i="116"/>
  <c r="CT30" i="116"/>
  <c r="CS30" i="116"/>
  <c r="CR30" i="116"/>
  <c r="CQ30" i="116"/>
  <c r="CP30" i="116"/>
  <c r="CO30" i="116"/>
  <c r="CN30" i="116"/>
  <c r="CM30" i="116"/>
  <c r="CL30" i="116"/>
  <c r="CK30" i="116"/>
  <c r="CJ30" i="116"/>
  <c r="CI30" i="116"/>
  <c r="CF30" i="116"/>
  <c r="CE30" i="116"/>
  <c r="CD30" i="116"/>
  <c r="CC30" i="116"/>
  <c r="CB30" i="116"/>
  <c r="CA30" i="116"/>
  <c r="BZ30" i="116"/>
  <c r="BX30" i="116"/>
  <c r="BV30" i="116"/>
  <c r="BT30" i="116"/>
  <c r="BS30" i="116"/>
  <c r="BR30" i="116"/>
  <c r="BQ30" i="116"/>
  <c r="BP30" i="116"/>
  <c r="BO30" i="116"/>
  <c r="BN30" i="116"/>
  <c r="BM30" i="116"/>
  <c r="BL30" i="116"/>
  <c r="BK30" i="116"/>
  <c r="BJ30" i="116"/>
  <c r="BI30" i="116"/>
  <c r="BH30" i="116"/>
  <c r="BG30" i="116"/>
  <c r="BF30" i="116"/>
  <c r="BE30" i="116"/>
  <c r="BC30" i="116"/>
  <c r="BA30" i="116"/>
  <c r="AZ30" i="116"/>
  <c r="AY30" i="116"/>
  <c r="AX30" i="116"/>
  <c r="AW30" i="116"/>
  <c r="AV30" i="116"/>
  <c r="AU30" i="116"/>
  <c r="AT30" i="116"/>
  <c r="AS30" i="116"/>
  <c r="AR30" i="116"/>
  <c r="AQ30" i="116"/>
  <c r="AP30" i="116"/>
  <c r="AO30" i="116"/>
  <c r="AN30" i="116"/>
  <c r="AM30" i="116"/>
  <c r="AL30" i="116"/>
  <c r="AK30" i="116"/>
  <c r="AJ30" i="116"/>
  <c r="AI30" i="116"/>
  <c r="AH30" i="116"/>
  <c r="AG30" i="116"/>
  <c r="AF30" i="116"/>
  <c r="AE30" i="116"/>
  <c r="AD30" i="116"/>
  <c r="AB30" i="116"/>
  <c r="AA30" i="116"/>
  <c r="Z30" i="116"/>
  <c r="Y30" i="116"/>
  <c r="X30" i="116"/>
  <c r="W30" i="116"/>
  <c r="V30" i="116"/>
  <c r="U30" i="116"/>
  <c r="T30" i="116"/>
  <c r="S30" i="116"/>
  <c r="R30" i="116"/>
  <c r="Q30" i="116"/>
  <c r="P30" i="116"/>
  <c r="O30" i="116"/>
  <c r="N30" i="116"/>
  <c r="M30" i="116"/>
  <c r="L30" i="116"/>
  <c r="K30" i="116"/>
  <c r="J30" i="116"/>
  <c r="I30" i="116"/>
  <c r="H30" i="116"/>
  <c r="G30" i="116"/>
  <c r="F30" i="116"/>
  <c r="D30" i="116"/>
  <c r="C30" i="116"/>
  <c r="HH29" i="116"/>
  <c r="HG29" i="116"/>
  <c r="HF29" i="116"/>
  <c r="HD29" i="116"/>
  <c r="HC29" i="116"/>
  <c r="HB29" i="116"/>
  <c r="HA29" i="116"/>
  <c r="GZ29" i="116"/>
  <c r="GY29" i="116"/>
  <c r="GX29" i="116"/>
  <c r="GW29" i="116"/>
  <c r="GV29" i="116"/>
  <c r="GU29" i="116"/>
  <c r="GT29" i="116"/>
  <c r="GR29" i="116"/>
  <c r="GP29" i="116"/>
  <c r="GO29" i="116"/>
  <c r="GN29" i="116"/>
  <c r="GM29" i="116"/>
  <c r="GL29" i="116"/>
  <c r="GK29" i="116"/>
  <c r="GI29" i="116"/>
  <c r="GH29" i="116"/>
  <c r="GG29" i="116"/>
  <c r="GF29" i="116"/>
  <c r="GE29" i="116"/>
  <c r="GD29" i="116"/>
  <c r="GC29" i="116"/>
  <c r="GB29" i="116"/>
  <c r="GA29" i="116"/>
  <c r="FZ29" i="116"/>
  <c r="FY29" i="116"/>
  <c r="FX29" i="116"/>
  <c r="FW29" i="116"/>
  <c r="FV29" i="116"/>
  <c r="FT29" i="116"/>
  <c r="FS29" i="116"/>
  <c r="FR29" i="116"/>
  <c r="FQ29" i="116"/>
  <c r="FO29" i="116"/>
  <c r="FN29" i="116"/>
  <c r="FM29" i="116"/>
  <c r="FL29" i="116"/>
  <c r="FK29" i="116"/>
  <c r="FJ29" i="116"/>
  <c r="FI29" i="116"/>
  <c r="FH29" i="116"/>
  <c r="FG29" i="116"/>
  <c r="FE29" i="116"/>
  <c r="FD29" i="116"/>
  <c r="FC29" i="116"/>
  <c r="FB29" i="116"/>
  <c r="FA29" i="116"/>
  <c r="EZ29" i="116"/>
  <c r="EY29" i="116"/>
  <c r="EX29" i="116"/>
  <c r="EW29" i="116"/>
  <c r="EV29" i="116"/>
  <c r="EU29" i="116"/>
  <c r="ET29" i="116"/>
  <c r="ES29" i="116"/>
  <c r="ER29" i="116"/>
  <c r="EQ29" i="116"/>
  <c r="EP29" i="116"/>
  <c r="EO29" i="116"/>
  <c r="EN29" i="116"/>
  <c r="EM29" i="116"/>
  <c r="EL29" i="116"/>
  <c r="EK29" i="116"/>
  <c r="EJ29" i="116"/>
  <c r="EH29" i="116"/>
  <c r="EG29" i="116"/>
  <c r="EF29" i="116"/>
  <c r="EE29" i="116"/>
  <c r="ED29" i="116"/>
  <c r="EC29" i="116"/>
  <c r="EB29" i="116"/>
  <c r="EA29" i="116"/>
  <c r="DZ29" i="116"/>
  <c r="DY29" i="116"/>
  <c r="DX29" i="116"/>
  <c r="DW29" i="116"/>
  <c r="DV29" i="116"/>
  <c r="DT29" i="116"/>
  <c r="DS29" i="116"/>
  <c r="DR29" i="116"/>
  <c r="DQ29" i="116"/>
  <c r="DP29" i="116"/>
  <c r="DO29" i="116"/>
  <c r="DN29" i="116"/>
  <c r="DM29" i="116"/>
  <c r="DL29" i="116"/>
  <c r="DK29" i="116"/>
  <c r="DJ29" i="116"/>
  <c r="DI29" i="116"/>
  <c r="DG29" i="116"/>
  <c r="DF29" i="116"/>
  <c r="DE29" i="116"/>
  <c r="DD29" i="116"/>
  <c r="DC29" i="116"/>
  <c r="DB29" i="116"/>
  <c r="DA29" i="116"/>
  <c r="CZ29" i="116"/>
  <c r="CY29" i="116"/>
  <c r="CX29" i="116"/>
  <c r="CW29" i="116"/>
  <c r="CV29" i="116"/>
  <c r="CT29" i="116"/>
  <c r="CS29" i="116"/>
  <c r="CR29" i="116"/>
  <c r="CQ29" i="116"/>
  <c r="CP29" i="116"/>
  <c r="CO29" i="116"/>
  <c r="CN29" i="116"/>
  <c r="CM29" i="116"/>
  <c r="CL29" i="116"/>
  <c r="CK29" i="116"/>
  <c r="CJ29" i="116"/>
  <c r="CI29" i="116"/>
  <c r="CF29" i="116"/>
  <c r="CE29" i="116"/>
  <c r="CD29" i="116"/>
  <c r="CC29" i="116"/>
  <c r="CB29" i="116"/>
  <c r="CA29" i="116"/>
  <c r="BZ29" i="116"/>
  <c r="BX29" i="116"/>
  <c r="BV29" i="116"/>
  <c r="BT29" i="116"/>
  <c r="BS29" i="116"/>
  <c r="BR29" i="116"/>
  <c r="BQ29" i="116"/>
  <c r="BP29" i="116"/>
  <c r="BO29" i="116"/>
  <c r="BN29" i="116"/>
  <c r="BM29" i="116"/>
  <c r="BL29" i="116"/>
  <c r="BK29" i="116"/>
  <c r="BJ29" i="116"/>
  <c r="BI29" i="116"/>
  <c r="BH29" i="116"/>
  <c r="BG29" i="116"/>
  <c r="BF29" i="116"/>
  <c r="BE29" i="116"/>
  <c r="BC29" i="116"/>
  <c r="BA29" i="116"/>
  <c r="AZ29" i="116"/>
  <c r="AY29" i="116"/>
  <c r="AX29" i="116"/>
  <c r="AW29" i="116"/>
  <c r="AV29" i="116"/>
  <c r="AU29" i="116"/>
  <c r="AT29" i="116"/>
  <c r="AS29" i="116"/>
  <c r="AR29" i="116"/>
  <c r="AQ29" i="116"/>
  <c r="AP29" i="116"/>
  <c r="AO29" i="116"/>
  <c r="AN29" i="116"/>
  <c r="AM29" i="116"/>
  <c r="AL29" i="116"/>
  <c r="AK29" i="116"/>
  <c r="AJ29" i="116"/>
  <c r="AI29" i="116"/>
  <c r="AH29" i="116"/>
  <c r="AG29" i="116"/>
  <c r="AF29" i="116"/>
  <c r="AE29" i="116"/>
  <c r="AD29" i="116"/>
  <c r="AB29" i="116"/>
  <c r="AA29" i="116"/>
  <c r="Z29" i="116"/>
  <c r="Y29" i="116"/>
  <c r="X29" i="116"/>
  <c r="W29" i="116"/>
  <c r="V29" i="116"/>
  <c r="U29" i="116"/>
  <c r="T29" i="116"/>
  <c r="S29" i="116"/>
  <c r="R29" i="116"/>
  <c r="Q29" i="116"/>
  <c r="P29" i="116"/>
  <c r="O29" i="116"/>
  <c r="N29" i="116"/>
  <c r="M29" i="116"/>
  <c r="L29" i="116"/>
  <c r="K29" i="116"/>
  <c r="J29" i="116"/>
  <c r="I29" i="116"/>
  <c r="H29" i="116"/>
  <c r="G29" i="116"/>
  <c r="F29" i="116"/>
  <c r="D29" i="116"/>
  <c r="C29" i="116"/>
  <c r="HH28" i="116"/>
  <c r="HG28" i="116"/>
  <c r="HF28" i="116"/>
  <c r="HD28" i="116"/>
  <c r="HC28" i="116"/>
  <c r="HB28" i="116"/>
  <c r="HA28" i="116"/>
  <c r="GZ28" i="116"/>
  <c r="GY28" i="116"/>
  <c r="GX28" i="116"/>
  <c r="GW28" i="116"/>
  <c r="GV28" i="116"/>
  <c r="GU28" i="116"/>
  <c r="GT28" i="116"/>
  <c r="GR28" i="116"/>
  <c r="GP28" i="116"/>
  <c r="GO28" i="116"/>
  <c r="GN28" i="116"/>
  <c r="GM28" i="116"/>
  <c r="GL28" i="116"/>
  <c r="GK28" i="116"/>
  <c r="GI28" i="116"/>
  <c r="GH28" i="116"/>
  <c r="GG28" i="116"/>
  <c r="GF28" i="116"/>
  <c r="GE28" i="116"/>
  <c r="GD28" i="116"/>
  <c r="GC28" i="116"/>
  <c r="GB28" i="116"/>
  <c r="GA28" i="116"/>
  <c r="FZ28" i="116"/>
  <c r="FY28" i="116"/>
  <c r="FX28" i="116"/>
  <c r="FW28" i="116"/>
  <c r="FV28" i="116"/>
  <c r="FT28" i="116"/>
  <c r="FS28" i="116"/>
  <c r="FR28" i="116"/>
  <c r="FQ28" i="116"/>
  <c r="FO28" i="116"/>
  <c r="FN28" i="116"/>
  <c r="FM28" i="116"/>
  <c r="FL28" i="116"/>
  <c r="FK28" i="116"/>
  <c r="FJ28" i="116"/>
  <c r="FI28" i="116"/>
  <c r="FH28" i="116"/>
  <c r="FG28" i="116"/>
  <c r="FE28" i="116"/>
  <c r="FD28" i="116"/>
  <c r="FC28" i="116"/>
  <c r="FB28" i="116"/>
  <c r="FA28" i="116"/>
  <c r="EZ28" i="116"/>
  <c r="EY28" i="116"/>
  <c r="EX28" i="116"/>
  <c r="EW28" i="116"/>
  <c r="EV28" i="116"/>
  <c r="EU28" i="116"/>
  <c r="ET28" i="116"/>
  <c r="ES28" i="116"/>
  <c r="ER28" i="116"/>
  <c r="EQ28" i="116"/>
  <c r="EP28" i="116"/>
  <c r="EO28" i="116"/>
  <c r="EN28" i="116"/>
  <c r="EM28" i="116"/>
  <c r="EL28" i="116"/>
  <c r="EK28" i="116"/>
  <c r="EJ28" i="116"/>
  <c r="EH28" i="116"/>
  <c r="EG28" i="116"/>
  <c r="EF28" i="116"/>
  <c r="EE28" i="116"/>
  <c r="ED28" i="116"/>
  <c r="EC28" i="116"/>
  <c r="EB28" i="116"/>
  <c r="EA28" i="116"/>
  <c r="DZ28" i="116"/>
  <c r="DY28" i="116"/>
  <c r="DX28" i="116"/>
  <c r="DW28" i="116"/>
  <c r="DV28" i="116"/>
  <c r="DT28" i="116"/>
  <c r="DS28" i="116"/>
  <c r="DR28" i="116"/>
  <c r="DQ28" i="116"/>
  <c r="DP28" i="116"/>
  <c r="DO28" i="116"/>
  <c r="DN28" i="116"/>
  <c r="DM28" i="116"/>
  <c r="DL28" i="116"/>
  <c r="DK28" i="116"/>
  <c r="DJ28" i="116"/>
  <c r="DI28" i="116"/>
  <c r="DG28" i="116"/>
  <c r="DF28" i="116"/>
  <c r="DE28" i="116"/>
  <c r="DD28" i="116"/>
  <c r="DC28" i="116"/>
  <c r="DB28" i="116"/>
  <c r="DA28" i="116"/>
  <c r="CZ28" i="116"/>
  <c r="CY28" i="116"/>
  <c r="CX28" i="116"/>
  <c r="CW28" i="116"/>
  <c r="CV28" i="116"/>
  <c r="CT28" i="116"/>
  <c r="CS28" i="116"/>
  <c r="CR28" i="116"/>
  <c r="CQ28" i="116"/>
  <c r="CP28" i="116"/>
  <c r="CO28" i="116"/>
  <c r="CN28" i="116"/>
  <c r="CM28" i="116"/>
  <c r="CL28" i="116"/>
  <c r="CK28" i="116"/>
  <c r="CJ28" i="116"/>
  <c r="CI28" i="116"/>
  <c r="CF28" i="116"/>
  <c r="CE28" i="116"/>
  <c r="CD28" i="116"/>
  <c r="CC28" i="116"/>
  <c r="CB28" i="116"/>
  <c r="CA28" i="116"/>
  <c r="BZ28" i="116"/>
  <c r="BX28" i="116"/>
  <c r="BV28" i="116"/>
  <c r="BT28" i="116"/>
  <c r="BS28" i="116"/>
  <c r="BR28" i="116"/>
  <c r="BQ28" i="116"/>
  <c r="BP28" i="116"/>
  <c r="BO28" i="116"/>
  <c r="BN28" i="116"/>
  <c r="BM28" i="116"/>
  <c r="BL28" i="116"/>
  <c r="BK28" i="116"/>
  <c r="BJ28" i="116"/>
  <c r="BI28" i="116"/>
  <c r="BH28" i="116"/>
  <c r="BG28" i="116"/>
  <c r="BF28" i="116"/>
  <c r="BE28" i="116"/>
  <c r="BC28" i="116"/>
  <c r="BA28" i="116"/>
  <c r="AZ28" i="116"/>
  <c r="AY28" i="116"/>
  <c r="AX28" i="116"/>
  <c r="AW28" i="116"/>
  <c r="AV28" i="116"/>
  <c r="AU28" i="116"/>
  <c r="AT28" i="116"/>
  <c r="AS28" i="116"/>
  <c r="AR28" i="116"/>
  <c r="AQ28" i="116"/>
  <c r="AP28" i="116"/>
  <c r="AO28" i="116"/>
  <c r="AN28" i="116"/>
  <c r="AM28" i="116"/>
  <c r="AL28" i="116"/>
  <c r="AK28" i="116"/>
  <c r="AJ28" i="116"/>
  <c r="AI28" i="116"/>
  <c r="AH28" i="116"/>
  <c r="AG28" i="116"/>
  <c r="AF28" i="116"/>
  <c r="AE28" i="116"/>
  <c r="AD28" i="116"/>
  <c r="AB28" i="116"/>
  <c r="AA28" i="116"/>
  <c r="Z28" i="116"/>
  <c r="Y28" i="116"/>
  <c r="X28" i="116"/>
  <c r="W28" i="116"/>
  <c r="V28" i="116"/>
  <c r="U28" i="116"/>
  <c r="T28" i="116"/>
  <c r="S28" i="116"/>
  <c r="R28" i="116"/>
  <c r="Q28" i="116"/>
  <c r="P28" i="116"/>
  <c r="O28" i="116"/>
  <c r="N28" i="116"/>
  <c r="M28" i="116"/>
  <c r="L28" i="116"/>
  <c r="K28" i="116"/>
  <c r="J28" i="116"/>
  <c r="I28" i="116"/>
  <c r="H28" i="116"/>
  <c r="G28" i="116"/>
  <c r="F28" i="116"/>
  <c r="D28" i="116"/>
  <c r="C28" i="116"/>
  <c r="HH27" i="116"/>
  <c r="HG27" i="116"/>
  <c r="HF27" i="116"/>
  <c r="HD27" i="116"/>
  <c r="HC27" i="116"/>
  <c r="HB27" i="116"/>
  <c r="HA27" i="116"/>
  <c r="GZ27" i="116"/>
  <c r="GY27" i="116"/>
  <c r="GX27" i="116"/>
  <c r="GW27" i="116"/>
  <c r="GV27" i="116"/>
  <c r="GU27" i="116"/>
  <c r="GT27" i="116"/>
  <c r="GR27" i="116"/>
  <c r="GP27" i="116"/>
  <c r="GO27" i="116"/>
  <c r="GN27" i="116"/>
  <c r="GM27" i="116"/>
  <c r="GL27" i="116"/>
  <c r="GK27" i="116"/>
  <c r="GI27" i="116"/>
  <c r="GH27" i="116"/>
  <c r="GG27" i="116"/>
  <c r="GF27" i="116"/>
  <c r="GE27" i="116"/>
  <c r="GD27" i="116"/>
  <c r="GC27" i="116"/>
  <c r="GB27" i="116"/>
  <c r="GA27" i="116"/>
  <c r="FZ27" i="116"/>
  <c r="FY27" i="116"/>
  <c r="FX27" i="116"/>
  <c r="FW27" i="116"/>
  <c r="FV27" i="116"/>
  <c r="FT27" i="116"/>
  <c r="FS27" i="116"/>
  <c r="FR27" i="116"/>
  <c r="FQ27" i="116"/>
  <c r="FO27" i="116"/>
  <c r="FN27" i="116"/>
  <c r="FM27" i="116"/>
  <c r="FL27" i="116"/>
  <c r="FK27" i="116"/>
  <c r="FJ27" i="116"/>
  <c r="FI27" i="116"/>
  <c r="FH27" i="116"/>
  <c r="FG27" i="116"/>
  <c r="FE27" i="116"/>
  <c r="FD27" i="116"/>
  <c r="FC27" i="116"/>
  <c r="FB27" i="116"/>
  <c r="FA27" i="116"/>
  <c r="EZ27" i="116"/>
  <c r="EY27" i="116"/>
  <c r="EX27" i="116"/>
  <c r="EW27" i="116"/>
  <c r="EV27" i="116"/>
  <c r="EU27" i="116"/>
  <c r="ET27" i="116"/>
  <c r="ES27" i="116"/>
  <c r="ER27" i="116"/>
  <c r="EQ27" i="116"/>
  <c r="EP27" i="116"/>
  <c r="EO27" i="116"/>
  <c r="EN27" i="116"/>
  <c r="EM27" i="116"/>
  <c r="EL27" i="116"/>
  <c r="EK27" i="116"/>
  <c r="EJ27" i="116"/>
  <c r="EH27" i="116"/>
  <c r="EG27" i="116"/>
  <c r="EF27" i="116"/>
  <c r="EE27" i="116"/>
  <c r="ED27" i="116"/>
  <c r="EC27" i="116"/>
  <c r="EB27" i="116"/>
  <c r="EA27" i="116"/>
  <c r="DZ27" i="116"/>
  <c r="DY27" i="116"/>
  <c r="DX27" i="116"/>
  <c r="DW27" i="116"/>
  <c r="DV27" i="116"/>
  <c r="DT27" i="116"/>
  <c r="DS27" i="116"/>
  <c r="DR27" i="116"/>
  <c r="DQ27" i="116"/>
  <c r="DP27" i="116"/>
  <c r="DO27" i="116"/>
  <c r="DN27" i="116"/>
  <c r="DM27" i="116"/>
  <c r="DL27" i="116"/>
  <c r="DK27" i="116"/>
  <c r="DJ27" i="116"/>
  <c r="DI27" i="116"/>
  <c r="DG27" i="116"/>
  <c r="DF27" i="116"/>
  <c r="DE27" i="116"/>
  <c r="DD27" i="116"/>
  <c r="DC27" i="116"/>
  <c r="DB27" i="116"/>
  <c r="DA27" i="116"/>
  <c r="CZ27" i="116"/>
  <c r="CY27" i="116"/>
  <c r="CX27" i="116"/>
  <c r="CW27" i="116"/>
  <c r="CV27" i="116"/>
  <c r="CT27" i="116"/>
  <c r="CS27" i="116"/>
  <c r="CR27" i="116"/>
  <c r="CQ27" i="116"/>
  <c r="CP27" i="116"/>
  <c r="CO27" i="116"/>
  <c r="CN27" i="116"/>
  <c r="CM27" i="116"/>
  <c r="CL27" i="116"/>
  <c r="CK27" i="116"/>
  <c r="CJ27" i="116"/>
  <c r="CI27" i="116"/>
  <c r="CF27" i="116"/>
  <c r="CE27" i="116"/>
  <c r="CD27" i="116"/>
  <c r="CC27" i="116"/>
  <c r="CB27" i="116"/>
  <c r="CA27" i="116"/>
  <c r="BZ27" i="116"/>
  <c r="BX27" i="116"/>
  <c r="BV27" i="116"/>
  <c r="BT27" i="116"/>
  <c r="BS27" i="116"/>
  <c r="BR27" i="116"/>
  <c r="BQ27" i="116"/>
  <c r="BP27" i="116"/>
  <c r="BO27" i="116"/>
  <c r="BN27" i="116"/>
  <c r="BM27" i="116"/>
  <c r="BL27" i="116"/>
  <c r="BK27" i="116"/>
  <c r="BJ27" i="116"/>
  <c r="BI27" i="116"/>
  <c r="BH27" i="116"/>
  <c r="BG27" i="116"/>
  <c r="BF27" i="116"/>
  <c r="BE27" i="116"/>
  <c r="BC27" i="116"/>
  <c r="BA27" i="116"/>
  <c r="AZ27" i="116"/>
  <c r="AY27" i="116"/>
  <c r="AX27" i="116"/>
  <c r="AW27" i="116"/>
  <c r="AV27" i="116"/>
  <c r="AU27" i="116"/>
  <c r="AT27" i="116"/>
  <c r="AS27" i="116"/>
  <c r="AR27" i="116"/>
  <c r="AQ27" i="116"/>
  <c r="AP27" i="116"/>
  <c r="AO27" i="116"/>
  <c r="AN27" i="116"/>
  <c r="AM27" i="116"/>
  <c r="AL27" i="116"/>
  <c r="AK27" i="116"/>
  <c r="AJ27" i="116"/>
  <c r="AI27" i="116"/>
  <c r="AH27" i="116"/>
  <c r="AG27" i="116"/>
  <c r="AF27" i="116"/>
  <c r="AE27" i="116"/>
  <c r="AD27" i="116"/>
  <c r="AB27" i="116"/>
  <c r="AA27" i="116"/>
  <c r="Z27" i="116"/>
  <c r="Y27" i="116"/>
  <c r="X27" i="116"/>
  <c r="W27" i="116"/>
  <c r="V27" i="116"/>
  <c r="U27" i="116"/>
  <c r="T27" i="116"/>
  <c r="S27" i="116"/>
  <c r="R27" i="116"/>
  <c r="Q27" i="116"/>
  <c r="P27" i="116"/>
  <c r="O27" i="116"/>
  <c r="N27" i="116"/>
  <c r="M27" i="116"/>
  <c r="L27" i="116"/>
  <c r="K27" i="116"/>
  <c r="J27" i="116"/>
  <c r="I27" i="116"/>
  <c r="H27" i="116"/>
  <c r="G27" i="116"/>
  <c r="F27" i="116"/>
  <c r="D27" i="116"/>
  <c r="C27" i="116"/>
  <c r="HH26" i="116"/>
  <c r="HG26" i="116"/>
  <c r="HF26" i="116"/>
  <c r="HD26" i="116"/>
  <c r="HC26" i="116"/>
  <c r="HB26" i="116"/>
  <c r="HA26" i="116"/>
  <c r="GZ26" i="116"/>
  <c r="GY26" i="116"/>
  <c r="GX26" i="116"/>
  <c r="GW26" i="116"/>
  <c r="GV26" i="116"/>
  <c r="GU26" i="116"/>
  <c r="GT26" i="116"/>
  <c r="GR26" i="116"/>
  <c r="GP26" i="116"/>
  <c r="GO26" i="116"/>
  <c r="GN26" i="116"/>
  <c r="GM26" i="116"/>
  <c r="GL26" i="116"/>
  <c r="GK26" i="116"/>
  <c r="GI26" i="116"/>
  <c r="GH26" i="116"/>
  <c r="GG26" i="116"/>
  <c r="GF26" i="116"/>
  <c r="GE26" i="116"/>
  <c r="GD26" i="116"/>
  <c r="GC26" i="116"/>
  <c r="GB26" i="116"/>
  <c r="GA26" i="116"/>
  <c r="FZ26" i="116"/>
  <c r="FY26" i="116"/>
  <c r="FX26" i="116"/>
  <c r="FW26" i="116"/>
  <c r="FV26" i="116"/>
  <c r="FT26" i="116"/>
  <c r="FS26" i="116"/>
  <c r="FR26" i="116"/>
  <c r="FQ26" i="116"/>
  <c r="FO26" i="116"/>
  <c r="FN26" i="116"/>
  <c r="FM26" i="116"/>
  <c r="FL26" i="116"/>
  <c r="FK26" i="116"/>
  <c r="FJ26" i="116"/>
  <c r="FI26" i="116"/>
  <c r="FH26" i="116"/>
  <c r="FG26" i="116"/>
  <c r="FE26" i="116"/>
  <c r="FD26" i="116"/>
  <c r="FC26" i="116"/>
  <c r="FB26" i="116"/>
  <c r="FA26" i="116"/>
  <c r="EZ26" i="116"/>
  <c r="EY26" i="116"/>
  <c r="EX26" i="116"/>
  <c r="EW26" i="116"/>
  <c r="EV26" i="116"/>
  <c r="EU26" i="116"/>
  <c r="ET26" i="116"/>
  <c r="ES26" i="116"/>
  <c r="ER26" i="116"/>
  <c r="EQ26" i="116"/>
  <c r="EP26" i="116"/>
  <c r="EO26" i="116"/>
  <c r="EN26" i="116"/>
  <c r="EM26" i="116"/>
  <c r="EL26" i="116"/>
  <c r="EK26" i="116"/>
  <c r="EJ26" i="116"/>
  <c r="EH26" i="116"/>
  <c r="EG26" i="116"/>
  <c r="EF26" i="116"/>
  <c r="EE26" i="116"/>
  <c r="ED26" i="116"/>
  <c r="EC26" i="116"/>
  <c r="EB26" i="116"/>
  <c r="EA26" i="116"/>
  <c r="DZ26" i="116"/>
  <c r="DY26" i="116"/>
  <c r="DX26" i="116"/>
  <c r="DW26" i="116"/>
  <c r="DV26" i="116"/>
  <c r="DT26" i="116"/>
  <c r="DS26" i="116"/>
  <c r="DR26" i="116"/>
  <c r="DQ26" i="116"/>
  <c r="DP26" i="116"/>
  <c r="DO26" i="116"/>
  <c r="DN26" i="116"/>
  <c r="DM26" i="116"/>
  <c r="DL26" i="116"/>
  <c r="DK26" i="116"/>
  <c r="DJ26" i="116"/>
  <c r="DI26" i="116"/>
  <c r="DG26" i="116"/>
  <c r="DF26" i="116"/>
  <c r="DE26" i="116"/>
  <c r="DD26" i="116"/>
  <c r="DC26" i="116"/>
  <c r="DB26" i="116"/>
  <c r="DA26" i="116"/>
  <c r="CZ26" i="116"/>
  <c r="CY26" i="116"/>
  <c r="CX26" i="116"/>
  <c r="CW26" i="116"/>
  <c r="CV26" i="116"/>
  <c r="CT26" i="116"/>
  <c r="CS26" i="116"/>
  <c r="CR26" i="116"/>
  <c r="CQ26" i="116"/>
  <c r="CP26" i="116"/>
  <c r="CO26" i="116"/>
  <c r="CN26" i="116"/>
  <c r="CM26" i="116"/>
  <c r="CL26" i="116"/>
  <c r="CK26" i="116"/>
  <c r="CJ26" i="116"/>
  <c r="CI26" i="116"/>
  <c r="CF26" i="116"/>
  <c r="CE26" i="116"/>
  <c r="CD26" i="116"/>
  <c r="CC26" i="116"/>
  <c r="CB26" i="116"/>
  <c r="CA26" i="116"/>
  <c r="BZ26" i="116"/>
  <c r="BX26" i="116"/>
  <c r="BV26" i="116"/>
  <c r="BT26" i="116"/>
  <c r="BS26" i="116"/>
  <c r="BR26" i="116"/>
  <c r="BQ26" i="116"/>
  <c r="BP26" i="116"/>
  <c r="BO26" i="116"/>
  <c r="BN26" i="116"/>
  <c r="BM26" i="116"/>
  <c r="BL26" i="116"/>
  <c r="BK26" i="116"/>
  <c r="BJ26" i="116"/>
  <c r="BI26" i="116"/>
  <c r="BH26" i="116"/>
  <c r="BG26" i="116"/>
  <c r="BF26" i="116"/>
  <c r="BE26" i="116"/>
  <c r="BC26" i="116"/>
  <c r="BA26" i="116"/>
  <c r="AZ26" i="116"/>
  <c r="AY26" i="116"/>
  <c r="AX26" i="116"/>
  <c r="AW26" i="116"/>
  <c r="AV26" i="116"/>
  <c r="AU26" i="116"/>
  <c r="AT26" i="116"/>
  <c r="AS26" i="116"/>
  <c r="AR26" i="116"/>
  <c r="AQ26" i="116"/>
  <c r="AP26" i="116"/>
  <c r="AO26" i="116"/>
  <c r="AN26" i="116"/>
  <c r="AM26" i="116"/>
  <c r="AL26" i="116"/>
  <c r="AK26" i="116"/>
  <c r="AJ26" i="116"/>
  <c r="AI26" i="116"/>
  <c r="AH26" i="116"/>
  <c r="AG26" i="116"/>
  <c r="AF26" i="116"/>
  <c r="AE26" i="116"/>
  <c r="AD26" i="116"/>
  <c r="AB26" i="116"/>
  <c r="AA26" i="116"/>
  <c r="Z26" i="116"/>
  <c r="Y26" i="116"/>
  <c r="X26" i="116"/>
  <c r="W26" i="116"/>
  <c r="V26" i="116"/>
  <c r="U26" i="116"/>
  <c r="T26" i="116"/>
  <c r="S26" i="116"/>
  <c r="R26" i="116"/>
  <c r="Q26" i="116"/>
  <c r="P26" i="116"/>
  <c r="O26" i="116"/>
  <c r="N26" i="116"/>
  <c r="M26" i="116"/>
  <c r="L26" i="116"/>
  <c r="K26" i="116"/>
  <c r="J26" i="116"/>
  <c r="I26" i="116"/>
  <c r="H26" i="116"/>
  <c r="G26" i="116"/>
  <c r="F26" i="116"/>
  <c r="D26" i="116"/>
  <c r="C26" i="116"/>
  <c r="HH25" i="116"/>
  <c r="HG25" i="116"/>
  <c r="HF25" i="116"/>
  <c r="HD25" i="116"/>
  <c r="HC25" i="116"/>
  <c r="HB25" i="116"/>
  <c r="HA25" i="116"/>
  <c r="GZ25" i="116"/>
  <c r="GY25" i="116"/>
  <c r="GX25" i="116"/>
  <c r="GW25" i="116"/>
  <c r="GV25" i="116"/>
  <c r="GU25" i="116"/>
  <c r="GT25" i="116"/>
  <c r="GR25" i="116"/>
  <c r="GP25" i="116"/>
  <c r="GO25" i="116"/>
  <c r="GN25" i="116"/>
  <c r="GM25" i="116"/>
  <c r="GL25" i="116"/>
  <c r="GK25" i="116"/>
  <c r="GI25" i="116"/>
  <c r="GH25" i="116"/>
  <c r="GG25" i="116"/>
  <c r="GF25" i="116"/>
  <c r="GE25" i="116"/>
  <c r="GD25" i="116"/>
  <c r="GC25" i="116"/>
  <c r="GB25" i="116"/>
  <c r="GA25" i="116"/>
  <c r="FZ25" i="116"/>
  <c r="FY25" i="116"/>
  <c r="FX25" i="116"/>
  <c r="FW25" i="116"/>
  <c r="FV25" i="116"/>
  <c r="FT25" i="116"/>
  <c r="FS25" i="116"/>
  <c r="FR25" i="116"/>
  <c r="FQ25" i="116"/>
  <c r="FO25" i="116"/>
  <c r="FN25" i="116"/>
  <c r="FM25" i="116"/>
  <c r="FL25" i="116"/>
  <c r="FK25" i="116"/>
  <c r="FJ25" i="116"/>
  <c r="FI25" i="116"/>
  <c r="FH25" i="116"/>
  <c r="FG25" i="116"/>
  <c r="FE25" i="116"/>
  <c r="FD25" i="116"/>
  <c r="FC25" i="116"/>
  <c r="FB25" i="116"/>
  <c r="FA25" i="116"/>
  <c r="EZ25" i="116"/>
  <c r="EY25" i="116"/>
  <c r="EX25" i="116"/>
  <c r="EW25" i="116"/>
  <c r="EV25" i="116"/>
  <c r="EU25" i="116"/>
  <c r="ET25" i="116"/>
  <c r="ES25" i="116"/>
  <c r="ER25" i="116"/>
  <c r="EQ25" i="116"/>
  <c r="EP25" i="116"/>
  <c r="EO25" i="116"/>
  <c r="EN25" i="116"/>
  <c r="EM25" i="116"/>
  <c r="EL25" i="116"/>
  <c r="EK25" i="116"/>
  <c r="EJ25" i="116"/>
  <c r="EH25" i="116"/>
  <c r="EG25" i="116"/>
  <c r="EF25" i="116"/>
  <c r="EE25" i="116"/>
  <c r="ED25" i="116"/>
  <c r="EC25" i="116"/>
  <c r="EB25" i="116"/>
  <c r="EA25" i="116"/>
  <c r="DZ25" i="116"/>
  <c r="DY25" i="116"/>
  <c r="DX25" i="116"/>
  <c r="DW25" i="116"/>
  <c r="DV25" i="116"/>
  <c r="DT25" i="116"/>
  <c r="DS25" i="116"/>
  <c r="DR25" i="116"/>
  <c r="DQ25" i="116"/>
  <c r="DP25" i="116"/>
  <c r="DO25" i="116"/>
  <c r="DN25" i="116"/>
  <c r="DM25" i="116"/>
  <c r="DL25" i="116"/>
  <c r="DK25" i="116"/>
  <c r="DJ25" i="116"/>
  <c r="DI25" i="116"/>
  <c r="DG25" i="116"/>
  <c r="DF25" i="116"/>
  <c r="DE25" i="116"/>
  <c r="DD25" i="116"/>
  <c r="DC25" i="116"/>
  <c r="DB25" i="116"/>
  <c r="DA25" i="116"/>
  <c r="CZ25" i="116"/>
  <c r="CY25" i="116"/>
  <c r="CX25" i="116"/>
  <c r="CW25" i="116"/>
  <c r="CV25" i="116"/>
  <c r="CT25" i="116"/>
  <c r="CS25" i="116"/>
  <c r="CR25" i="116"/>
  <c r="CQ25" i="116"/>
  <c r="CP25" i="116"/>
  <c r="CO25" i="116"/>
  <c r="CN25" i="116"/>
  <c r="CM25" i="116"/>
  <c r="CL25" i="116"/>
  <c r="CK25" i="116"/>
  <c r="CJ25" i="116"/>
  <c r="CI25" i="116"/>
  <c r="CF25" i="116"/>
  <c r="CE25" i="116"/>
  <c r="CD25" i="116"/>
  <c r="CC25" i="116"/>
  <c r="CB25" i="116"/>
  <c r="CA25" i="116"/>
  <c r="BZ25" i="116"/>
  <c r="BX25" i="116"/>
  <c r="BV25" i="116"/>
  <c r="BT25" i="116"/>
  <c r="BS25" i="116"/>
  <c r="BR25" i="116"/>
  <c r="BQ25" i="116"/>
  <c r="BP25" i="116"/>
  <c r="BO25" i="116"/>
  <c r="BN25" i="116"/>
  <c r="BM25" i="116"/>
  <c r="BL25" i="116"/>
  <c r="BK25" i="116"/>
  <c r="BJ25" i="116"/>
  <c r="BI25" i="116"/>
  <c r="BH25" i="116"/>
  <c r="BF25" i="116"/>
  <c r="BE25" i="116"/>
  <c r="BC25" i="116"/>
  <c r="BA25" i="116"/>
  <c r="AZ25" i="116"/>
  <c r="AY25" i="116"/>
  <c r="AX25" i="116"/>
  <c r="AW25" i="116"/>
  <c r="AV25" i="116"/>
  <c r="AU25" i="116"/>
  <c r="AT25" i="116"/>
  <c r="AS25" i="116"/>
  <c r="AR25" i="116"/>
  <c r="AQ25" i="116"/>
  <c r="AP25" i="116"/>
  <c r="AO25" i="116"/>
  <c r="AN25" i="116"/>
  <c r="AM25" i="116"/>
  <c r="AL25" i="116"/>
  <c r="AK25" i="116"/>
  <c r="AJ25" i="116"/>
  <c r="AI25" i="116"/>
  <c r="AH25" i="116"/>
  <c r="AG25" i="116"/>
  <c r="AF25" i="116"/>
  <c r="AE25" i="116"/>
  <c r="AD25" i="116"/>
  <c r="AB25" i="116"/>
  <c r="AA25" i="116"/>
  <c r="Z25" i="116"/>
  <c r="Y25" i="116"/>
  <c r="X25" i="116"/>
  <c r="W25" i="116"/>
  <c r="V25" i="116"/>
  <c r="U25" i="116"/>
  <c r="T25" i="116"/>
  <c r="S25" i="116"/>
  <c r="R25" i="116"/>
  <c r="Q25" i="116"/>
  <c r="P25" i="116"/>
  <c r="O25" i="116"/>
  <c r="N25" i="116"/>
  <c r="M25" i="116"/>
  <c r="L25" i="116"/>
  <c r="K25" i="116"/>
  <c r="J25" i="116"/>
  <c r="I25" i="116"/>
  <c r="H25" i="116"/>
  <c r="G25" i="116"/>
  <c r="F25" i="116"/>
  <c r="D25" i="116"/>
  <c r="C25" i="116"/>
  <c r="HH24" i="116"/>
  <c r="HG24" i="116"/>
  <c r="HF24" i="116"/>
  <c r="HD24" i="116"/>
  <c r="HC24" i="116"/>
  <c r="HB24" i="116"/>
  <c r="HA24" i="116"/>
  <c r="GZ24" i="116"/>
  <c r="GY24" i="116"/>
  <c r="GX24" i="116"/>
  <c r="GW24" i="116"/>
  <c r="GV24" i="116"/>
  <c r="GU24" i="116"/>
  <c r="GT24" i="116"/>
  <c r="GR24" i="116"/>
  <c r="GP24" i="116"/>
  <c r="GO24" i="116"/>
  <c r="GN24" i="116"/>
  <c r="GM24" i="116"/>
  <c r="GL24" i="116"/>
  <c r="GK24" i="116"/>
  <c r="GI24" i="116"/>
  <c r="GH24" i="116"/>
  <c r="GG24" i="116"/>
  <c r="GF24" i="116"/>
  <c r="GE24" i="116"/>
  <c r="GD24" i="116"/>
  <c r="GC24" i="116"/>
  <c r="GB24" i="116"/>
  <c r="GA24" i="116"/>
  <c r="FZ24" i="116"/>
  <c r="FY24" i="116"/>
  <c r="FX24" i="116"/>
  <c r="FW24" i="116"/>
  <c r="FV24" i="116"/>
  <c r="FT24" i="116"/>
  <c r="FS24" i="116"/>
  <c r="FR24" i="116"/>
  <c r="FQ24" i="116"/>
  <c r="FO24" i="116"/>
  <c r="FN24" i="116"/>
  <c r="FM24" i="116"/>
  <c r="FL24" i="116"/>
  <c r="FK24" i="116"/>
  <c r="FJ24" i="116"/>
  <c r="FI24" i="116"/>
  <c r="FH24" i="116"/>
  <c r="FG24" i="116"/>
  <c r="FE24" i="116"/>
  <c r="FD24" i="116"/>
  <c r="FC24" i="116"/>
  <c r="FB24" i="116"/>
  <c r="FA24" i="116"/>
  <c r="EZ24" i="116"/>
  <c r="EY24" i="116"/>
  <c r="EX24" i="116"/>
  <c r="EW24" i="116"/>
  <c r="EV24" i="116"/>
  <c r="EU24" i="116"/>
  <c r="ET24" i="116"/>
  <c r="ES24" i="116"/>
  <c r="ER24" i="116"/>
  <c r="EQ24" i="116"/>
  <c r="EP24" i="116"/>
  <c r="EO24" i="116"/>
  <c r="EN24" i="116"/>
  <c r="EM24" i="116"/>
  <c r="EL24" i="116"/>
  <c r="EK24" i="116"/>
  <c r="EJ24" i="116"/>
  <c r="EH24" i="116"/>
  <c r="EG24" i="116"/>
  <c r="EF24" i="116"/>
  <c r="EE24" i="116"/>
  <c r="ED24" i="116"/>
  <c r="EC24" i="116"/>
  <c r="EB24" i="116"/>
  <c r="EA24" i="116"/>
  <c r="DZ24" i="116"/>
  <c r="DY24" i="116"/>
  <c r="DX24" i="116"/>
  <c r="DW24" i="116"/>
  <c r="DV24" i="116"/>
  <c r="DT24" i="116"/>
  <c r="DS24" i="116"/>
  <c r="DR24" i="116"/>
  <c r="DQ24" i="116"/>
  <c r="DP24" i="116"/>
  <c r="DO24" i="116"/>
  <c r="DN24" i="116"/>
  <c r="DM24" i="116"/>
  <c r="DL24" i="116"/>
  <c r="DK24" i="116"/>
  <c r="DJ24" i="116"/>
  <c r="DI24" i="116"/>
  <c r="DG24" i="116"/>
  <c r="DF24" i="116"/>
  <c r="DE24" i="116"/>
  <c r="DD24" i="116"/>
  <c r="DC24" i="116"/>
  <c r="DB24" i="116"/>
  <c r="DA24" i="116"/>
  <c r="CZ24" i="116"/>
  <c r="CY24" i="116"/>
  <c r="CX24" i="116"/>
  <c r="CW24" i="116"/>
  <c r="CV24" i="116"/>
  <c r="CT24" i="116"/>
  <c r="CS24" i="116"/>
  <c r="CR24" i="116"/>
  <c r="CQ24" i="116"/>
  <c r="CP24" i="116"/>
  <c r="CO24" i="116"/>
  <c r="CN24" i="116"/>
  <c r="CM24" i="116"/>
  <c r="CL24" i="116"/>
  <c r="CK24" i="116"/>
  <c r="CJ24" i="116"/>
  <c r="CI24" i="116"/>
  <c r="CF24" i="116"/>
  <c r="CE24" i="116"/>
  <c r="CD24" i="116"/>
  <c r="CC24" i="116"/>
  <c r="CB24" i="116"/>
  <c r="CA24" i="116"/>
  <c r="BZ24" i="116"/>
  <c r="BX24" i="116"/>
  <c r="BV24" i="116"/>
  <c r="BT24" i="116"/>
  <c r="BS24" i="116"/>
  <c r="BR24" i="116"/>
  <c r="BQ24" i="116"/>
  <c r="BP24" i="116"/>
  <c r="BO24" i="116"/>
  <c r="BN24" i="116"/>
  <c r="BM24" i="116"/>
  <c r="BL24" i="116"/>
  <c r="BK24" i="116"/>
  <c r="BJ24" i="116"/>
  <c r="BI24" i="116"/>
  <c r="BH24" i="116"/>
  <c r="BG24" i="116"/>
  <c r="BF24" i="116"/>
  <c r="BE24" i="116"/>
  <c r="BC24" i="116"/>
  <c r="BA24" i="116"/>
  <c r="AZ24" i="116"/>
  <c r="AY24" i="116"/>
  <c r="AX24" i="116"/>
  <c r="AW24" i="116"/>
  <c r="AV24" i="116"/>
  <c r="AU24" i="116"/>
  <c r="AT24" i="116"/>
  <c r="AS24" i="116"/>
  <c r="AR24" i="116"/>
  <c r="AQ24" i="116"/>
  <c r="AP24" i="116"/>
  <c r="AO24" i="116"/>
  <c r="AN24" i="116"/>
  <c r="AM24" i="116"/>
  <c r="AL24" i="116"/>
  <c r="AK24" i="116"/>
  <c r="AJ24" i="116"/>
  <c r="AI24" i="116"/>
  <c r="AH24" i="116"/>
  <c r="AG24" i="116"/>
  <c r="AF24" i="116"/>
  <c r="AE24" i="116"/>
  <c r="AD24" i="116"/>
  <c r="AB24" i="116"/>
  <c r="AA24" i="116"/>
  <c r="Z24" i="116"/>
  <c r="Y24" i="116"/>
  <c r="X24" i="116"/>
  <c r="W24" i="116"/>
  <c r="V24" i="116"/>
  <c r="U24" i="116"/>
  <c r="T24" i="116"/>
  <c r="S24" i="116"/>
  <c r="R24" i="116"/>
  <c r="Q24" i="116"/>
  <c r="P24" i="116"/>
  <c r="O24" i="116"/>
  <c r="N24" i="116"/>
  <c r="M24" i="116"/>
  <c r="L24" i="116"/>
  <c r="K24" i="116"/>
  <c r="J24" i="116"/>
  <c r="I24" i="116"/>
  <c r="H24" i="116"/>
  <c r="G24" i="116"/>
  <c r="F24" i="116"/>
  <c r="D24" i="116"/>
  <c r="C24" i="116"/>
  <c r="HH23" i="116"/>
  <c r="HG23" i="116"/>
  <c r="HF23" i="116"/>
  <c r="HD23" i="116"/>
  <c r="HC23" i="116"/>
  <c r="HB23" i="116"/>
  <c r="HA23" i="116"/>
  <c r="GZ23" i="116"/>
  <c r="GY23" i="116"/>
  <c r="GX23" i="116"/>
  <c r="GW23" i="116"/>
  <c r="GV23" i="116"/>
  <c r="GU23" i="116"/>
  <c r="GT23" i="116"/>
  <c r="GR23" i="116"/>
  <c r="GP23" i="116"/>
  <c r="GO23" i="116"/>
  <c r="GN23" i="116"/>
  <c r="GM23" i="116"/>
  <c r="GL23" i="116"/>
  <c r="GK23" i="116"/>
  <c r="GI23" i="116"/>
  <c r="GH23" i="116"/>
  <c r="GG23" i="116"/>
  <c r="GF23" i="116"/>
  <c r="GE23" i="116"/>
  <c r="GD23" i="116"/>
  <c r="GC23" i="116"/>
  <c r="GB23" i="116"/>
  <c r="GA23" i="116"/>
  <c r="FZ23" i="116"/>
  <c r="FY23" i="116"/>
  <c r="FX23" i="116"/>
  <c r="FW23" i="116"/>
  <c r="FV23" i="116"/>
  <c r="FT23" i="116"/>
  <c r="FS23" i="116"/>
  <c r="FR23" i="116"/>
  <c r="FQ23" i="116"/>
  <c r="FO23" i="116"/>
  <c r="FN23" i="116"/>
  <c r="FM23" i="116"/>
  <c r="FL23" i="116"/>
  <c r="FK23" i="116"/>
  <c r="FJ23" i="116"/>
  <c r="FI23" i="116"/>
  <c r="FH23" i="116"/>
  <c r="FG23" i="116"/>
  <c r="FE23" i="116"/>
  <c r="FD23" i="116"/>
  <c r="FC23" i="116"/>
  <c r="FB23" i="116"/>
  <c r="FA23" i="116"/>
  <c r="EZ23" i="116"/>
  <c r="EY23" i="116"/>
  <c r="EX23" i="116"/>
  <c r="EW23" i="116"/>
  <c r="EV23" i="116"/>
  <c r="EU23" i="116"/>
  <c r="ET23" i="116"/>
  <c r="ES23" i="116"/>
  <c r="ER23" i="116"/>
  <c r="EQ23" i="116"/>
  <c r="EP23" i="116"/>
  <c r="EO23" i="116"/>
  <c r="EN23" i="116"/>
  <c r="EM23" i="116"/>
  <c r="EL23" i="116"/>
  <c r="EK23" i="116"/>
  <c r="EJ23" i="116"/>
  <c r="EH23" i="116"/>
  <c r="EG23" i="116"/>
  <c r="EF23" i="116"/>
  <c r="EE23" i="116"/>
  <c r="ED23" i="116"/>
  <c r="EC23" i="116"/>
  <c r="EB23" i="116"/>
  <c r="EA23" i="116"/>
  <c r="DZ23" i="116"/>
  <c r="DY23" i="116"/>
  <c r="DX23" i="116"/>
  <c r="DW23" i="116"/>
  <c r="DV23" i="116"/>
  <c r="DT23" i="116"/>
  <c r="DS23" i="116"/>
  <c r="DR23" i="116"/>
  <c r="DQ23" i="116"/>
  <c r="DP23" i="116"/>
  <c r="DO23" i="116"/>
  <c r="DN23" i="116"/>
  <c r="DM23" i="116"/>
  <c r="DL23" i="116"/>
  <c r="DK23" i="116"/>
  <c r="DJ23" i="116"/>
  <c r="DI23" i="116"/>
  <c r="DG23" i="116"/>
  <c r="DF23" i="116"/>
  <c r="DE23" i="116"/>
  <c r="DD23" i="116"/>
  <c r="DC23" i="116"/>
  <c r="DB23" i="116"/>
  <c r="DA23" i="116"/>
  <c r="CZ23" i="116"/>
  <c r="CY23" i="116"/>
  <c r="CX23" i="116"/>
  <c r="CW23" i="116"/>
  <c r="CV23" i="116"/>
  <c r="CT23" i="116"/>
  <c r="CS23" i="116"/>
  <c r="CR23" i="116"/>
  <c r="CQ23" i="116"/>
  <c r="CP23" i="116"/>
  <c r="CO23" i="116"/>
  <c r="CN23" i="116"/>
  <c r="CM23" i="116"/>
  <c r="CL23" i="116"/>
  <c r="CK23" i="116"/>
  <c r="CJ23" i="116"/>
  <c r="CI23" i="116"/>
  <c r="CF23" i="116"/>
  <c r="CE23" i="116"/>
  <c r="CD23" i="116"/>
  <c r="CC23" i="116"/>
  <c r="CB23" i="116"/>
  <c r="CA23" i="116"/>
  <c r="BZ23" i="116"/>
  <c r="BX23" i="116"/>
  <c r="BV23" i="116"/>
  <c r="BT23" i="116"/>
  <c r="BS23" i="116"/>
  <c r="BR23" i="116"/>
  <c r="BQ23" i="116"/>
  <c r="BP23" i="116"/>
  <c r="BO23" i="116"/>
  <c r="BN23" i="116"/>
  <c r="BM23" i="116"/>
  <c r="BL23" i="116"/>
  <c r="BK23" i="116"/>
  <c r="BJ23" i="116"/>
  <c r="BI23" i="116"/>
  <c r="BH23" i="116"/>
  <c r="BG23" i="116"/>
  <c r="BF23" i="116"/>
  <c r="BE23" i="116"/>
  <c r="BC23" i="116"/>
  <c r="BA23" i="116"/>
  <c r="AZ23" i="116"/>
  <c r="AY23" i="116"/>
  <c r="AX23" i="116"/>
  <c r="AW23" i="116"/>
  <c r="AV23" i="116"/>
  <c r="AU23" i="116"/>
  <c r="AT23" i="116"/>
  <c r="AS23" i="116"/>
  <c r="AR23" i="116"/>
  <c r="AQ23" i="116"/>
  <c r="AP23" i="116"/>
  <c r="AO23" i="116"/>
  <c r="AN23" i="116"/>
  <c r="AM23" i="116"/>
  <c r="AL23" i="116"/>
  <c r="AK23" i="116"/>
  <c r="AJ23" i="116"/>
  <c r="AI23" i="116"/>
  <c r="AH23" i="116"/>
  <c r="AG23" i="116"/>
  <c r="AF23" i="116"/>
  <c r="AE23" i="116"/>
  <c r="AD23" i="116"/>
  <c r="AB23" i="116"/>
  <c r="AA23" i="116"/>
  <c r="Z23" i="116"/>
  <c r="Y23" i="116"/>
  <c r="X23" i="116"/>
  <c r="W23" i="116"/>
  <c r="V23" i="116"/>
  <c r="U23" i="116"/>
  <c r="T23" i="116"/>
  <c r="S23" i="116"/>
  <c r="R23" i="116"/>
  <c r="Q23" i="116"/>
  <c r="P23" i="116"/>
  <c r="O23" i="116"/>
  <c r="N23" i="116"/>
  <c r="M23" i="116"/>
  <c r="L23" i="116"/>
  <c r="K23" i="116"/>
  <c r="J23" i="116"/>
  <c r="I23" i="116"/>
  <c r="H23" i="116"/>
  <c r="G23" i="116"/>
  <c r="F23" i="116"/>
  <c r="D23" i="116"/>
  <c r="C23" i="116"/>
  <c r="HH22" i="116"/>
  <c r="HG22" i="116"/>
  <c r="HF22" i="116"/>
  <c r="HD22" i="116"/>
  <c r="HC22" i="116"/>
  <c r="HB22" i="116"/>
  <c r="HA22" i="116"/>
  <c r="GZ22" i="116"/>
  <c r="GY22" i="116"/>
  <c r="GX22" i="116"/>
  <c r="GW22" i="116"/>
  <c r="GV22" i="116"/>
  <c r="GU22" i="116"/>
  <c r="GT22" i="116"/>
  <c r="GR22" i="116"/>
  <c r="GP22" i="116"/>
  <c r="GO22" i="116"/>
  <c r="GN22" i="116"/>
  <c r="GM22" i="116"/>
  <c r="GL22" i="116"/>
  <c r="GK22" i="116"/>
  <c r="GI22" i="116"/>
  <c r="GH22" i="116"/>
  <c r="GG22" i="116"/>
  <c r="GF22" i="116"/>
  <c r="GE22" i="116"/>
  <c r="GD22" i="116"/>
  <c r="GC22" i="116"/>
  <c r="GB22" i="116"/>
  <c r="GA22" i="116"/>
  <c r="FZ22" i="116"/>
  <c r="FY22" i="116"/>
  <c r="FX22" i="116"/>
  <c r="FW22" i="116"/>
  <c r="FV22" i="116"/>
  <c r="FT22" i="116"/>
  <c r="FS22" i="116"/>
  <c r="FR22" i="116"/>
  <c r="FQ22" i="116"/>
  <c r="FO22" i="116"/>
  <c r="FN22" i="116"/>
  <c r="FM22" i="116"/>
  <c r="FL22" i="116"/>
  <c r="FK22" i="116"/>
  <c r="FJ22" i="116"/>
  <c r="FI22" i="116"/>
  <c r="FH22" i="116"/>
  <c r="FG22" i="116"/>
  <c r="FE22" i="116"/>
  <c r="FD22" i="116"/>
  <c r="FC22" i="116"/>
  <c r="FB22" i="116"/>
  <c r="FA22" i="116"/>
  <c r="EZ22" i="116"/>
  <c r="EY22" i="116"/>
  <c r="EX22" i="116"/>
  <c r="EW22" i="116"/>
  <c r="EV22" i="116"/>
  <c r="EU22" i="116"/>
  <c r="ET22" i="116"/>
  <c r="ES22" i="116"/>
  <c r="ER22" i="116"/>
  <c r="EQ22" i="116"/>
  <c r="EP22" i="116"/>
  <c r="EO22" i="116"/>
  <c r="EN22" i="116"/>
  <c r="EM22" i="116"/>
  <c r="EL22" i="116"/>
  <c r="EK22" i="116"/>
  <c r="EJ22" i="116"/>
  <c r="EH22" i="116"/>
  <c r="EG22" i="116"/>
  <c r="EF22" i="116"/>
  <c r="EE22" i="116"/>
  <c r="ED22" i="116"/>
  <c r="EC22" i="116"/>
  <c r="EB22" i="116"/>
  <c r="EA22" i="116"/>
  <c r="DZ22" i="116"/>
  <c r="DY22" i="116"/>
  <c r="DX22" i="116"/>
  <c r="DW22" i="116"/>
  <c r="DV22" i="116"/>
  <c r="DT22" i="116"/>
  <c r="DS22" i="116"/>
  <c r="DR22" i="116"/>
  <c r="DQ22" i="116"/>
  <c r="DP22" i="116"/>
  <c r="DO22" i="116"/>
  <c r="DN22" i="116"/>
  <c r="DM22" i="116"/>
  <c r="DL22" i="116"/>
  <c r="DK22" i="116"/>
  <c r="DJ22" i="116"/>
  <c r="DI22" i="116"/>
  <c r="DG22" i="116"/>
  <c r="DF22" i="116"/>
  <c r="DE22" i="116"/>
  <c r="DD22" i="116"/>
  <c r="DC22" i="116"/>
  <c r="DB22" i="116"/>
  <c r="DA22" i="116"/>
  <c r="CZ22" i="116"/>
  <c r="CY22" i="116"/>
  <c r="CX22" i="116"/>
  <c r="CW22" i="116"/>
  <c r="CV22" i="116"/>
  <c r="CT22" i="116"/>
  <c r="CS22" i="116"/>
  <c r="CR22" i="116"/>
  <c r="CQ22" i="116"/>
  <c r="CP22" i="116"/>
  <c r="CO22" i="116"/>
  <c r="CN22" i="116"/>
  <c r="CM22" i="116"/>
  <c r="CL22" i="116"/>
  <c r="CK22" i="116"/>
  <c r="CJ22" i="116"/>
  <c r="CI22" i="116"/>
  <c r="CF22" i="116"/>
  <c r="CE22" i="116"/>
  <c r="CD22" i="116"/>
  <c r="CC22" i="116"/>
  <c r="CB22" i="116"/>
  <c r="CA22" i="116"/>
  <c r="BZ22" i="116"/>
  <c r="BX22" i="116"/>
  <c r="BV22" i="116"/>
  <c r="BT22" i="116"/>
  <c r="BS22" i="116"/>
  <c r="BR22" i="116"/>
  <c r="BQ22" i="116"/>
  <c r="BP22" i="116"/>
  <c r="BO22" i="116"/>
  <c r="BN22" i="116"/>
  <c r="BM22" i="116"/>
  <c r="BL22" i="116"/>
  <c r="BK22" i="116"/>
  <c r="BJ22" i="116"/>
  <c r="BI22" i="116"/>
  <c r="BH22" i="116"/>
  <c r="BG22" i="116"/>
  <c r="BF22" i="116"/>
  <c r="BE22" i="116"/>
  <c r="BC22" i="116"/>
  <c r="BA22" i="116"/>
  <c r="AZ22" i="116"/>
  <c r="AY22" i="116"/>
  <c r="AX22" i="116"/>
  <c r="AW22" i="116"/>
  <c r="AV22" i="116"/>
  <c r="AU22" i="116"/>
  <c r="AT22" i="116"/>
  <c r="AS22" i="116"/>
  <c r="AQ22" i="116"/>
  <c r="AP22" i="116"/>
  <c r="AO22" i="116"/>
  <c r="AN22" i="116"/>
  <c r="AM22" i="116"/>
  <c r="AL22" i="116"/>
  <c r="AJ22" i="116"/>
  <c r="AI22" i="116"/>
  <c r="AH22" i="116"/>
  <c r="AG22" i="116"/>
  <c r="AF22" i="116"/>
  <c r="AE22" i="116"/>
  <c r="AD22" i="116"/>
  <c r="AB22" i="116"/>
  <c r="AA22" i="116"/>
  <c r="Z22" i="116"/>
  <c r="Y22" i="116"/>
  <c r="X22" i="116"/>
  <c r="W22" i="116"/>
  <c r="V22" i="116"/>
  <c r="U22" i="116"/>
  <c r="T22" i="116"/>
  <c r="S22" i="116"/>
  <c r="R22" i="116"/>
  <c r="Q22" i="116"/>
  <c r="P22" i="116"/>
  <c r="O22" i="116"/>
  <c r="N22" i="116"/>
  <c r="M22" i="116"/>
  <c r="L22" i="116"/>
  <c r="K22" i="116"/>
  <c r="J22" i="116"/>
  <c r="I22" i="116"/>
  <c r="H22" i="116"/>
  <c r="G22" i="116"/>
  <c r="F22" i="116"/>
  <c r="D22" i="116"/>
  <c r="C22" i="116"/>
  <c r="HH21" i="116"/>
  <c r="HG21" i="116"/>
  <c r="HF21" i="116"/>
  <c r="HD21" i="116"/>
  <c r="HC21" i="116"/>
  <c r="HB21" i="116"/>
  <c r="HA21" i="116"/>
  <c r="GZ21" i="116"/>
  <c r="GY21" i="116"/>
  <c r="GX21" i="116"/>
  <c r="GW21" i="116"/>
  <c r="GV21" i="116"/>
  <c r="GU21" i="116"/>
  <c r="GT21" i="116"/>
  <c r="GR21" i="116"/>
  <c r="GP21" i="116"/>
  <c r="GO21" i="116"/>
  <c r="GN21" i="116"/>
  <c r="GM21" i="116"/>
  <c r="GL21" i="116"/>
  <c r="GK21" i="116"/>
  <c r="GI21" i="116"/>
  <c r="GH21" i="116"/>
  <c r="GG21" i="116"/>
  <c r="GF21" i="116"/>
  <c r="GE21" i="116"/>
  <c r="GD21" i="116"/>
  <c r="GC21" i="116"/>
  <c r="GB21" i="116"/>
  <c r="GA21" i="116"/>
  <c r="FZ21" i="116"/>
  <c r="FY21" i="116"/>
  <c r="FX21" i="116"/>
  <c r="FW21" i="116"/>
  <c r="FV21" i="116"/>
  <c r="FT21" i="116"/>
  <c r="FS21" i="116"/>
  <c r="FR21" i="116"/>
  <c r="FQ21" i="116"/>
  <c r="FO21" i="116"/>
  <c r="FN21" i="116"/>
  <c r="FM21" i="116"/>
  <c r="FL21" i="116"/>
  <c r="FK21" i="116"/>
  <c r="FJ21" i="116"/>
  <c r="FI21" i="116"/>
  <c r="FH21" i="116"/>
  <c r="FG21" i="116"/>
  <c r="FE21" i="116"/>
  <c r="FD21" i="116"/>
  <c r="FC21" i="116"/>
  <c r="FB21" i="116"/>
  <c r="FA21" i="116"/>
  <c r="EZ21" i="116"/>
  <c r="EY21" i="116"/>
  <c r="EX21" i="116"/>
  <c r="EW21" i="116"/>
  <c r="EV21" i="116"/>
  <c r="EU21" i="116"/>
  <c r="ET21" i="116"/>
  <c r="ES21" i="116"/>
  <c r="ER21" i="116"/>
  <c r="EQ21" i="116"/>
  <c r="EP21" i="116"/>
  <c r="EO21" i="116"/>
  <c r="EN21" i="116"/>
  <c r="EM21" i="116"/>
  <c r="EL21" i="116"/>
  <c r="EK21" i="116"/>
  <c r="EJ21" i="116"/>
  <c r="EH21" i="116"/>
  <c r="EG21" i="116"/>
  <c r="EF21" i="116"/>
  <c r="EE21" i="116"/>
  <c r="ED21" i="116"/>
  <c r="EC21" i="116"/>
  <c r="EB21" i="116"/>
  <c r="EA21" i="116"/>
  <c r="DZ21" i="116"/>
  <c r="DY21" i="116"/>
  <c r="DX21" i="116"/>
  <c r="DW21" i="116"/>
  <c r="DV21" i="116"/>
  <c r="DT21" i="116"/>
  <c r="DS21" i="116"/>
  <c r="DR21" i="116"/>
  <c r="DQ21" i="116"/>
  <c r="DP21" i="116"/>
  <c r="DO21" i="116"/>
  <c r="DN21" i="116"/>
  <c r="DM21" i="116"/>
  <c r="DL21" i="116"/>
  <c r="DK21" i="116"/>
  <c r="DJ21" i="116"/>
  <c r="DI21" i="116"/>
  <c r="DG21" i="116"/>
  <c r="DF21" i="116"/>
  <c r="DE21" i="116"/>
  <c r="DD21" i="116"/>
  <c r="DC21" i="116"/>
  <c r="DB21" i="116"/>
  <c r="DA21" i="116"/>
  <c r="CZ21" i="116"/>
  <c r="CY21" i="116"/>
  <c r="CX21" i="116"/>
  <c r="CW21" i="116"/>
  <c r="CV21" i="116"/>
  <c r="CT21" i="116"/>
  <c r="CS21" i="116"/>
  <c r="CR21" i="116"/>
  <c r="CQ21" i="116"/>
  <c r="CP21" i="116"/>
  <c r="CO21" i="116"/>
  <c r="CN21" i="116"/>
  <c r="CM21" i="116"/>
  <c r="CL21" i="116"/>
  <c r="CK21" i="116"/>
  <c r="CJ21" i="116"/>
  <c r="CI21" i="116"/>
  <c r="CF21" i="116"/>
  <c r="CE21" i="116"/>
  <c r="CD21" i="116"/>
  <c r="CC21" i="116"/>
  <c r="CB21" i="116"/>
  <c r="CA21" i="116"/>
  <c r="BZ21" i="116"/>
  <c r="BY21" i="116"/>
  <c r="BX21" i="116"/>
  <c r="BW21" i="116"/>
  <c r="BV21" i="116"/>
  <c r="BT21" i="116"/>
  <c r="BS21" i="116"/>
  <c r="BR21" i="116"/>
  <c r="BQ21" i="116"/>
  <c r="BP21" i="116"/>
  <c r="BO21" i="116"/>
  <c r="BN21" i="116"/>
  <c r="BM21" i="116"/>
  <c r="BL21" i="116"/>
  <c r="BK21" i="116"/>
  <c r="BJ21" i="116"/>
  <c r="BI21" i="116"/>
  <c r="BH21" i="116"/>
  <c r="BG21" i="116"/>
  <c r="BF21" i="116"/>
  <c r="BE21" i="116"/>
  <c r="BC21" i="116"/>
  <c r="BB21" i="116"/>
  <c r="BA21" i="116"/>
  <c r="AZ21" i="116"/>
  <c r="AY21" i="116"/>
  <c r="AX21" i="116"/>
  <c r="AW21" i="116"/>
  <c r="AV21" i="116"/>
  <c r="AU21" i="116"/>
  <c r="AT21" i="116"/>
  <c r="AS21" i="116"/>
  <c r="AR21" i="116"/>
  <c r="AQ21" i="116"/>
  <c r="AP21" i="116"/>
  <c r="AO21" i="116"/>
  <c r="AN21" i="116"/>
  <c r="AM21" i="116"/>
  <c r="AL21" i="116"/>
  <c r="AK21" i="116"/>
  <c r="AJ21" i="116"/>
  <c r="AI21" i="116"/>
  <c r="AH21" i="116"/>
  <c r="AG21" i="116"/>
  <c r="AF21" i="116"/>
  <c r="AE21" i="116"/>
  <c r="AD21" i="116"/>
  <c r="AB21" i="116"/>
  <c r="AA21" i="116"/>
  <c r="Z21" i="116"/>
  <c r="Y21" i="116"/>
  <c r="X21" i="116"/>
  <c r="W21" i="116"/>
  <c r="V21" i="116"/>
  <c r="U21" i="116"/>
  <c r="T21" i="116"/>
  <c r="S21" i="116"/>
  <c r="R21" i="116"/>
  <c r="Q21" i="116"/>
  <c r="P21" i="116"/>
  <c r="O21" i="116"/>
  <c r="N21" i="116"/>
  <c r="M21" i="116"/>
  <c r="L21" i="116"/>
  <c r="K21" i="116"/>
  <c r="J21" i="116"/>
  <c r="I21" i="116"/>
  <c r="H21" i="116"/>
  <c r="G21" i="116"/>
  <c r="F21" i="116"/>
  <c r="D21" i="116"/>
  <c r="C21" i="116"/>
  <c r="HH20" i="116"/>
  <c r="HG20" i="116"/>
  <c r="HF20" i="116"/>
  <c r="HD20" i="116"/>
  <c r="HC20" i="116"/>
  <c r="HB20" i="116"/>
  <c r="HA20" i="116"/>
  <c r="GZ20" i="116"/>
  <c r="GY20" i="116"/>
  <c r="GX20" i="116"/>
  <c r="GW20" i="116"/>
  <c r="GV20" i="116"/>
  <c r="GU20" i="116"/>
  <c r="GT20" i="116"/>
  <c r="GR20" i="116"/>
  <c r="GP20" i="116"/>
  <c r="GO20" i="116"/>
  <c r="GN20" i="116"/>
  <c r="GM20" i="116"/>
  <c r="GL20" i="116"/>
  <c r="GK20" i="116"/>
  <c r="GI20" i="116"/>
  <c r="GH20" i="116"/>
  <c r="GG20" i="116"/>
  <c r="GF20" i="116"/>
  <c r="GE20" i="116"/>
  <c r="GD20" i="116"/>
  <c r="GC20" i="116"/>
  <c r="GB20" i="116"/>
  <c r="GA20" i="116"/>
  <c r="FZ20" i="116"/>
  <c r="FY20" i="116"/>
  <c r="FX20" i="116"/>
  <c r="FW20" i="116"/>
  <c r="FV20" i="116"/>
  <c r="FT20" i="116"/>
  <c r="FS20" i="116"/>
  <c r="FR20" i="116"/>
  <c r="FQ20" i="116"/>
  <c r="FO20" i="116"/>
  <c r="FN20" i="116"/>
  <c r="FM20" i="116"/>
  <c r="FL20" i="116"/>
  <c r="FK20" i="116"/>
  <c r="FJ20" i="116"/>
  <c r="FI20" i="116"/>
  <c r="FH20" i="116"/>
  <c r="FG20" i="116"/>
  <c r="FE20" i="116"/>
  <c r="FD20" i="116"/>
  <c r="FC20" i="116"/>
  <c r="FB20" i="116"/>
  <c r="FA20" i="116"/>
  <c r="EZ20" i="116"/>
  <c r="EY20" i="116"/>
  <c r="EX20" i="116"/>
  <c r="EW20" i="116"/>
  <c r="EV20" i="116"/>
  <c r="EU20" i="116"/>
  <c r="ET20" i="116"/>
  <c r="ES20" i="116"/>
  <c r="ER20" i="116"/>
  <c r="EQ20" i="116"/>
  <c r="EP20" i="116"/>
  <c r="EO20" i="116"/>
  <c r="EN20" i="116"/>
  <c r="EM20" i="116"/>
  <c r="EL20" i="116"/>
  <c r="EK20" i="116"/>
  <c r="EJ20" i="116"/>
  <c r="EH20" i="116"/>
  <c r="EG20" i="116"/>
  <c r="EF20" i="116"/>
  <c r="EE20" i="116"/>
  <c r="ED20" i="116"/>
  <c r="EC20" i="116"/>
  <c r="EB20" i="116"/>
  <c r="EA20" i="116"/>
  <c r="DZ20" i="116"/>
  <c r="DY20" i="116"/>
  <c r="DX20" i="116"/>
  <c r="DW20" i="116"/>
  <c r="DV20" i="116"/>
  <c r="DT20" i="116"/>
  <c r="DS20" i="116"/>
  <c r="DR20" i="116"/>
  <c r="DQ20" i="116"/>
  <c r="DP20" i="116"/>
  <c r="DO20" i="116"/>
  <c r="DN20" i="116"/>
  <c r="DM20" i="116"/>
  <c r="DL20" i="116"/>
  <c r="DK20" i="116"/>
  <c r="DJ20" i="116"/>
  <c r="DI20" i="116"/>
  <c r="DG20" i="116"/>
  <c r="DF20" i="116"/>
  <c r="DE20" i="116"/>
  <c r="DD20" i="116"/>
  <c r="DC20" i="116"/>
  <c r="DB20" i="116"/>
  <c r="DA20" i="116"/>
  <c r="CZ20" i="116"/>
  <c r="CY20" i="116"/>
  <c r="CX20" i="116"/>
  <c r="CW20" i="116"/>
  <c r="CV20" i="116"/>
  <c r="CT20" i="116"/>
  <c r="CS20" i="116"/>
  <c r="CR20" i="116"/>
  <c r="CQ20" i="116"/>
  <c r="CP20" i="116"/>
  <c r="CO20" i="116"/>
  <c r="CN20" i="116"/>
  <c r="CM20" i="116"/>
  <c r="CL20" i="116"/>
  <c r="CK20" i="116"/>
  <c r="CJ20" i="116"/>
  <c r="CI20" i="116"/>
  <c r="CF20" i="116"/>
  <c r="CE20" i="116"/>
  <c r="CD20" i="116"/>
  <c r="CC20" i="116"/>
  <c r="CB20" i="116"/>
  <c r="CA20" i="116"/>
  <c r="BZ20" i="116"/>
  <c r="BX20" i="116"/>
  <c r="BV20" i="116"/>
  <c r="BT20" i="116"/>
  <c r="BS20" i="116"/>
  <c r="BR20" i="116"/>
  <c r="BQ20" i="116"/>
  <c r="BP20" i="116"/>
  <c r="BO20" i="116"/>
  <c r="BN20" i="116"/>
  <c r="BM20" i="116"/>
  <c r="BL20" i="116"/>
  <c r="BK20" i="116"/>
  <c r="BJ20" i="116"/>
  <c r="BI20" i="116"/>
  <c r="BH20" i="116"/>
  <c r="BG20" i="116"/>
  <c r="BF20" i="116"/>
  <c r="BE20" i="116"/>
  <c r="BC20" i="116"/>
  <c r="BA20" i="116"/>
  <c r="AZ20" i="116"/>
  <c r="AY20" i="116"/>
  <c r="AX20" i="116"/>
  <c r="AW20" i="116"/>
  <c r="AV20" i="116"/>
  <c r="AU20" i="116"/>
  <c r="AT20" i="116"/>
  <c r="AS20" i="116"/>
  <c r="AR20" i="116"/>
  <c r="AQ20" i="116"/>
  <c r="AP20" i="116"/>
  <c r="AO20" i="116"/>
  <c r="AN20" i="116"/>
  <c r="AM20" i="116"/>
  <c r="AL20" i="116"/>
  <c r="AK20" i="116"/>
  <c r="AJ20" i="116"/>
  <c r="AI20" i="116"/>
  <c r="AH20" i="116"/>
  <c r="AG20" i="116"/>
  <c r="AF20" i="116"/>
  <c r="AE20" i="116"/>
  <c r="AD20" i="116"/>
  <c r="AB20" i="116"/>
  <c r="AA20" i="116"/>
  <c r="Z20" i="116"/>
  <c r="Y20" i="116"/>
  <c r="X20" i="116"/>
  <c r="W20" i="116"/>
  <c r="V20" i="116"/>
  <c r="U20" i="116"/>
  <c r="T20" i="116"/>
  <c r="S20" i="116"/>
  <c r="R20" i="116"/>
  <c r="Q20" i="116"/>
  <c r="P20" i="116"/>
  <c r="O20" i="116"/>
  <c r="N20" i="116"/>
  <c r="M20" i="116"/>
  <c r="L20" i="116"/>
  <c r="K20" i="116"/>
  <c r="J20" i="116"/>
  <c r="I20" i="116"/>
  <c r="H20" i="116"/>
  <c r="G20" i="116"/>
  <c r="F20" i="116"/>
  <c r="D20" i="116"/>
  <c r="C20" i="116"/>
  <c r="HH19" i="116"/>
  <c r="HG19" i="116"/>
  <c r="HF19" i="116"/>
  <c r="HD19" i="116"/>
  <c r="HC19" i="116"/>
  <c r="HB19" i="116"/>
  <c r="HA19" i="116"/>
  <c r="GZ19" i="116"/>
  <c r="GY19" i="116"/>
  <c r="GX19" i="116"/>
  <c r="GW19" i="116"/>
  <c r="GV19" i="116"/>
  <c r="GU19" i="116"/>
  <c r="GT19" i="116"/>
  <c r="GR19" i="116"/>
  <c r="GP19" i="116"/>
  <c r="GO19" i="116"/>
  <c r="GN19" i="116"/>
  <c r="GM19" i="116"/>
  <c r="GL19" i="116"/>
  <c r="GK19" i="116"/>
  <c r="GI19" i="116"/>
  <c r="GH19" i="116"/>
  <c r="GG19" i="116"/>
  <c r="GF19" i="116"/>
  <c r="GE19" i="116"/>
  <c r="GD19" i="116"/>
  <c r="GC19" i="116"/>
  <c r="GB19" i="116"/>
  <c r="GA19" i="116"/>
  <c r="FZ19" i="116"/>
  <c r="FY19" i="116"/>
  <c r="FX19" i="116"/>
  <c r="FW19" i="116"/>
  <c r="FV19" i="116"/>
  <c r="FT19" i="116"/>
  <c r="FS19" i="116"/>
  <c r="FR19" i="116"/>
  <c r="FQ19" i="116"/>
  <c r="FO19" i="116"/>
  <c r="FN19" i="116"/>
  <c r="FM19" i="116"/>
  <c r="FL19" i="116"/>
  <c r="FK19" i="116"/>
  <c r="FJ19" i="116"/>
  <c r="FI19" i="116"/>
  <c r="FH19" i="116"/>
  <c r="FG19" i="116"/>
  <c r="FE19" i="116"/>
  <c r="FD19" i="116"/>
  <c r="FC19" i="116"/>
  <c r="FB19" i="116"/>
  <c r="FA19" i="116"/>
  <c r="EZ19" i="116"/>
  <c r="EY19" i="116"/>
  <c r="EX19" i="116"/>
  <c r="EW19" i="116"/>
  <c r="EV19" i="116"/>
  <c r="EU19" i="116"/>
  <c r="ET19" i="116"/>
  <c r="ES19" i="116"/>
  <c r="ER19" i="116"/>
  <c r="EQ19" i="116"/>
  <c r="EP19" i="116"/>
  <c r="EO19" i="116"/>
  <c r="EN19" i="116"/>
  <c r="EM19" i="116"/>
  <c r="EL19" i="116"/>
  <c r="EK19" i="116"/>
  <c r="EJ19" i="116"/>
  <c r="EH19" i="116"/>
  <c r="EG19" i="116"/>
  <c r="EF19" i="116"/>
  <c r="EE19" i="116"/>
  <c r="ED19" i="116"/>
  <c r="EC19" i="116"/>
  <c r="EB19" i="116"/>
  <c r="EA19" i="116"/>
  <c r="DZ19" i="116"/>
  <c r="DY19" i="116"/>
  <c r="DX19" i="116"/>
  <c r="DW19" i="116"/>
  <c r="DV19" i="116"/>
  <c r="DT19" i="116"/>
  <c r="DS19" i="116"/>
  <c r="DR19" i="116"/>
  <c r="DQ19" i="116"/>
  <c r="DP19" i="116"/>
  <c r="DO19" i="116"/>
  <c r="DN19" i="116"/>
  <c r="DM19" i="116"/>
  <c r="DL19" i="116"/>
  <c r="DK19" i="116"/>
  <c r="DJ19" i="116"/>
  <c r="DI19" i="116"/>
  <c r="DG19" i="116"/>
  <c r="DF19" i="116"/>
  <c r="DE19" i="116"/>
  <c r="DD19" i="116"/>
  <c r="DC19" i="116"/>
  <c r="DB19" i="116"/>
  <c r="DA19" i="116"/>
  <c r="CZ19" i="116"/>
  <c r="CY19" i="116"/>
  <c r="CX19" i="116"/>
  <c r="CW19" i="116"/>
  <c r="CV19" i="116"/>
  <c r="CT19" i="116"/>
  <c r="CS19" i="116"/>
  <c r="CR19" i="116"/>
  <c r="CQ19" i="116"/>
  <c r="CP19" i="116"/>
  <c r="CO19" i="116"/>
  <c r="CN19" i="116"/>
  <c r="CM19" i="116"/>
  <c r="CL19" i="116"/>
  <c r="CK19" i="116"/>
  <c r="CJ19" i="116"/>
  <c r="CI19" i="116"/>
  <c r="CF19" i="116"/>
  <c r="CE19" i="116"/>
  <c r="CD19" i="116"/>
  <c r="CC19" i="116"/>
  <c r="CB19" i="116"/>
  <c r="CA19" i="116"/>
  <c r="BZ19" i="116"/>
  <c r="BY19" i="116"/>
  <c r="BX19" i="116"/>
  <c r="BV19" i="116"/>
  <c r="BT19" i="116"/>
  <c r="BS19" i="116"/>
  <c r="BR19" i="116"/>
  <c r="BQ19" i="116"/>
  <c r="BP19" i="116"/>
  <c r="BO19" i="116"/>
  <c r="BN19" i="116"/>
  <c r="BM19" i="116"/>
  <c r="BL19" i="116"/>
  <c r="BK19" i="116"/>
  <c r="BJ19" i="116"/>
  <c r="BI19" i="116"/>
  <c r="BH19" i="116"/>
  <c r="BG19" i="116"/>
  <c r="BF19" i="116"/>
  <c r="BE19" i="116"/>
  <c r="BC19" i="116"/>
  <c r="BA19" i="116"/>
  <c r="AZ19" i="116"/>
  <c r="AY19" i="116"/>
  <c r="AX19" i="116"/>
  <c r="AW19" i="116"/>
  <c r="AV19" i="116"/>
  <c r="AU19" i="116"/>
  <c r="AT19" i="116"/>
  <c r="AS19" i="116"/>
  <c r="AR19" i="116"/>
  <c r="AQ19" i="116"/>
  <c r="AP19" i="116"/>
  <c r="AO19" i="116"/>
  <c r="AN19" i="116"/>
  <c r="AM19" i="116"/>
  <c r="AL19" i="116"/>
  <c r="AK19" i="116"/>
  <c r="AJ19" i="116"/>
  <c r="AI19" i="116"/>
  <c r="AH19" i="116"/>
  <c r="AG19" i="116"/>
  <c r="AF19" i="116"/>
  <c r="AE19" i="116"/>
  <c r="AD19" i="116"/>
  <c r="AB19" i="116"/>
  <c r="AA19" i="116"/>
  <c r="Z19" i="116"/>
  <c r="Y19" i="116"/>
  <c r="X19" i="116"/>
  <c r="W19" i="116"/>
  <c r="V19" i="116"/>
  <c r="U19" i="116"/>
  <c r="T19" i="116"/>
  <c r="S19" i="116"/>
  <c r="R19" i="116"/>
  <c r="Q19" i="116"/>
  <c r="P19" i="116"/>
  <c r="O19" i="116"/>
  <c r="N19" i="116"/>
  <c r="M19" i="116"/>
  <c r="L19" i="116"/>
  <c r="K19" i="116"/>
  <c r="J19" i="116"/>
  <c r="I19" i="116"/>
  <c r="H19" i="116"/>
  <c r="G19" i="116"/>
  <c r="F19" i="116"/>
  <c r="D19" i="116"/>
  <c r="C19" i="116"/>
  <c r="HH16" i="116"/>
  <c r="HG16" i="116"/>
  <c r="HF16" i="116"/>
  <c r="HD16" i="116"/>
  <c r="HC16" i="116"/>
  <c r="HB16" i="116"/>
  <c r="HA16" i="116"/>
  <c r="GZ16" i="116"/>
  <c r="GY16" i="116"/>
  <c r="GX16" i="116"/>
  <c r="GW16" i="116"/>
  <c r="GV16" i="116"/>
  <c r="GU16" i="116"/>
  <c r="GT16" i="116"/>
  <c r="GR16" i="116"/>
  <c r="GP16" i="116"/>
  <c r="GO16" i="116"/>
  <c r="GN16" i="116"/>
  <c r="GM16" i="116"/>
  <c r="GL16" i="116"/>
  <c r="GK16" i="116"/>
  <c r="GI16" i="116"/>
  <c r="GH16" i="116"/>
  <c r="GG16" i="116"/>
  <c r="GF16" i="116"/>
  <c r="GE16" i="116"/>
  <c r="GD16" i="116"/>
  <c r="GC16" i="116"/>
  <c r="GB16" i="116"/>
  <c r="GA16" i="116"/>
  <c r="FZ16" i="116"/>
  <c r="FY16" i="116"/>
  <c r="FX16" i="116"/>
  <c r="FW16" i="116"/>
  <c r="FV16" i="116"/>
  <c r="FT16" i="116"/>
  <c r="FS16" i="116"/>
  <c r="FR16" i="116"/>
  <c r="FQ16" i="116"/>
  <c r="FO16" i="116"/>
  <c r="FN16" i="116"/>
  <c r="FM16" i="116"/>
  <c r="FL16" i="116"/>
  <c r="FK16" i="116"/>
  <c r="FJ16" i="116"/>
  <c r="FI16" i="116"/>
  <c r="FH16" i="116"/>
  <c r="FG16" i="116"/>
  <c r="FE16" i="116"/>
  <c r="FD16" i="116"/>
  <c r="FC16" i="116"/>
  <c r="FB16" i="116"/>
  <c r="FA16" i="116"/>
  <c r="EZ16" i="116"/>
  <c r="EY16" i="116"/>
  <c r="EX16" i="116"/>
  <c r="EW16" i="116"/>
  <c r="EV16" i="116"/>
  <c r="EU16" i="116"/>
  <c r="ET16" i="116"/>
  <c r="ES16" i="116"/>
  <c r="ER16" i="116"/>
  <c r="EQ16" i="116"/>
  <c r="EP16" i="116"/>
  <c r="EO16" i="116"/>
  <c r="EN16" i="116"/>
  <c r="EM16" i="116"/>
  <c r="EL16" i="116"/>
  <c r="EK16" i="116"/>
  <c r="EJ16" i="116"/>
  <c r="EH16" i="116"/>
  <c r="EG16" i="116"/>
  <c r="EF16" i="116"/>
  <c r="EE16" i="116"/>
  <c r="ED16" i="116"/>
  <c r="EC16" i="116"/>
  <c r="EB16" i="116"/>
  <c r="EA16" i="116"/>
  <c r="DZ16" i="116"/>
  <c r="DY16" i="116"/>
  <c r="DX16" i="116"/>
  <c r="DW16" i="116"/>
  <c r="DV16" i="116"/>
  <c r="DT16" i="116"/>
  <c r="DS16" i="116"/>
  <c r="DR16" i="116"/>
  <c r="DQ16" i="116"/>
  <c r="DP16" i="116"/>
  <c r="DO16" i="116"/>
  <c r="DN16" i="116"/>
  <c r="DM16" i="116"/>
  <c r="DL16" i="116"/>
  <c r="DK16" i="116"/>
  <c r="DJ16" i="116"/>
  <c r="DI16" i="116"/>
  <c r="DG16" i="116"/>
  <c r="DF16" i="116"/>
  <c r="DE16" i="116"/>
  <c r="DD16" i="116"/>
  <c r="DC16" i="116"/>
  <c r="DB16" i="116"/>
  <c r="DA16" i="116"/>
  <c r="CZ16" i="116"/>
  <c r="CY16" i="116"/>
  <c r="CX16" i="116"/>
  <c r="CW16" i="116"/>
  <c r="CV16" i="116"/>
  <c r="CT16" i="116"/>
  <c r="CS16" i="116"/>
  <c r="CR16" i="116"/>
  <c r="CQ16" i="116"/>
  <c r="CP16" i="116"/>
  <c r="CO16" i="116"/>
  <c r="CN16" i="116"/>
  <c r="CM16" i="116"/>
  <c r="CL16" i="116"/>
  <c r="CK16" i="116"/>
  <c r="CJ16" i="116"/>
  <c r="CI16" i="116"/>
  <c r="CF16" i="116"/>
  <c r="CE16" i="116"/>
  <c r="CD16" i="116"/>
  <c r="CC16" i="116"/>
  <c r="CB16" i="116"/>
  <c r="CA16" i="116"/>
  <c r="BZ16" i="116"/>
  <c r="BX16" i="116"/>
  <c r="BV16" i="116"/>
  <c r="BT16" i="116"/>
  <c r="BS16" i="116"/>
  <c r="BR16" i="116"/>
  <c r="BQ16" i="116"/>
  <c r="BP16" i="116"/>
  <c r="BO16" i="116"/>
  <c r="BN16" i="116"/>
  <c r="BM16" i="116"/>
  <c r="BL16" i="116"/>
  <c r="BK16" i="116"/>
  <c r="BJ16" i="116"/>
  <c r="BI16" i="116"/>
  <c r="BH16" i="116"/>
  <c r="BG16" i="116"/>
  <c r="BF16" i="116"/>
  <c r="BE16" i="116"/>
  <c r="BC16" i="116"/>
  <c r="BA16" i="116"/>
  <c r="AZ16" i="116"/>
  <c r="AY16" i="116"/>
  <c r="AX16" i="116"/>
  <c r="AW16" i="116"/>
  <c r="AV16" i="116"/>
  <c r="AU16" i="116"/>
  <c r="AT16" i="116"/>
  <c r="AS16" i="116"/>
  <c r="AR16" i="116"/>
  <c r="AQ16" i="116"/>
  <c r="AP16" i="116"/>
  <c r="AO16" i="116"/>
  <c r="AN16" i="116"/>
  <c r="AM16" i="116"/>
  <c r="AL16" i="116"/>
  <c r="AK16" i="116"/>
  <c r="AJ16" i="116"/>
  <c r="AI16" i="116"/>
  <c r="AH16" i="116"/>
  <c r="AG16" i="116"/>
  <c r="AF16" i="116"/>
  <c r="AE16" i="116"/>
  <c r="AD16" i="116"/>
  <c r="AB16" i="116"/>
  <c r="AA16" i="116"/>
  <c r="Z16" i="116"/>
  <c r="Y16" i="116"/>
  <c r="X16" i="116"/>
  <c r="W16" i="116"/>
  <c r="V16" i="116"/>
  <c r="U16" i="116"/>
  <c r="T16" i="116"/>
  <c r="S16" i="116"/>
  <c r="R16" i="116"/>
  <c r="Q16" i="116"/>
  <c r="P16" i="116"/>
  <c r="O16" i="116"/>
  <c r="N16" i="116"/>
  <c r="M16" i="116"/>
  <c r="L16" i="116"/>
  <c r="K16" i="116"/>
  <c r="J16" i="116"/>
  <c r="I16" i="116"/>
  <c r="H16" i="116"/>
  <c r="G16" i="116"/>
  <c r="F16" i="116"/>
  <c r="D16" i="116"/>
  <c r="C16" i="116"/>
  <c r="HH14" i="116"/>
  <c r="HG14" i="116"/>
  <c r="HF14" i="116"/>
  <c r="HD14" i="116"/>
  <c r="HC14" i="116"/>
  <c r="HB14" i="116"/>
  <c r="HA14" i="116"/>
  <c r="GZ14" i="116"/>
  <c r="GY14" i="116"/>
  <c r="GX14" i="116"/>
  <c r="GW14" i="116"/>
  <c r="GV14" i="116"/>
  <c r="GU14" i="116"/>
  <c r="GT14" i="116"/>
  <c r="GR14" i="116"/>
  <c r="GP14" i="116"/>
  <c r="GO14" i="116"/>
  <c r="GN14" i="116"/>
  <c r="GM14" i="116"/>
  <c r="GL14" i="116"/>
  <c r="GK14" i="116"/>
  <c r="GI14" i="116"/>
  <c r="GH14" i="116"/>
  <c r="GG14" i="116"/>
  <c r="GF14" i="116"/>
  <c r="GE14" i="116"/>
  <c r="GD14" i="116"/>
  <c r="GC14" i="116"/>
  <c r="GB14" i="116"/>
  <c r="GA14" i="116"/>
  <c r="FZ14" i="116"/>
  <c r="FY14" i="116"/>
  <c r="FX14" i="116"/>
  <c r="FW14" i="116"/>
  <c r="FV14" i="116"/>
  <c r="FT14" i="116"/>
  <c r="FS14" i="116"/>
  <c r="FR14" i="116"/>
  <c r="FQ14" i="116"/>
  <c r="FO14" i="116"/>
  <c r="FN14" i="116"/>
  <c r="FM14" i="116"/>
  <c r="FL14" i="116"/>
  <c r="FK14" i="116"/>
  <c r="FJ14" i="116"/>
  <c r="FI14" i="116"/>
  <c r="FH14" i="116"/>
  <c r="FG14" i="116"/>
  <c r="FE14" i="116"/>
  <c r="FD14" i="116"/>
  <c r="FC14" i="116"/>
  <c r="FB14" i="116"/>
  <c r="FA14" i="116"/>
  <c r="EZ14" i="116"/>
  <c r="EY14" i="116"/>
  <c r="EX14" i="116"/>
  <c r="EW14" i="116"/>
  <c r="EV14" i="116"/>
  <c r="EU14" i="116"/>
  <c r="ET14" i="116"/>
  <c r="ES14" i="116"/>
  <c r="ER14" i="116"/>
  <c r="EQ14" i="116"/>
  <c r="EP14" i="116"/>
  <c r="EO14" i="116"/>
  <c r="EN14" i="116"/>
  <c r="EM14" i="116"/>
  <c r="EL14" i="116"/>
  <c r="EK14" i="116"/>
  <c r="EJ14" i="116"/>
  <c r="EH14" i="116"/>
  <c r="EG14" i="116"/>
  <c r="EF14" i="116"/>
  <c r="EE14" i="116"/>
  <c r="ED14" i="116"/>
  <c r="EC14" i="116"/>
  <c r="EB14" i="116"/>
  <c r="EA14" i="116"/>
  <c r="DZ14" i="116"/>
  <c r="DY14" i="116"/>
  <c r="DX14" i="116"/>
  <c r="DW14" i="116"/>
  <c r="DV14" i="116"/>
  <c r="DT14" i="116"/>
  <c r="DS14" i="116"/>
  <c r="DR14" i="116"/>
  <c r="DQ14" i="116"/>
  <c r="DP14" i="116"/>
  <c r="DO14" i="116"/>
  <c r="DN14" i="116"/>
  <c r="DM14" i="116"/>
  <c r="DL14" i="116"/>
  <c r="DK14" i="116"/>
  <c r="DJ14" i="116"/>
  <c r="DI14" i="116"/>
  <c r="DG14" i="116"/>
  <c r="DF14" i="116"/>
  <c r="DE14" i="116"/>
  <c r="DD14" i="116"/>
  <c r="DC14" i="116"/>
  <c r="DB14" i="116"/>
  <c r="DA14" i="116"/>
  <c r="CZ14" i="116"/>
  <c r="CY14" i="116"/>
  <c r="CX14" i="116"/>
  <c r="CW14" i="116"/>
  <c r="CV14" i="116"/>
  <c r="CT14" i="116"/>
  <c r="CS14" i="116"/>
  <c r="CR14" i="116"/>
  <c r="CQ14" i="116"/>
  <c r="CP14" i="116"/>
  <c r="CO14" i="116"/>
  <c r="CN14" i="116"/>
  <c r="CM14" i="116"/>
  <c r="CL14" i="116"/>
  <c r="CK14" i="116"/>
  <c r="CJ14" i="116"/>
  <c r="CI14" i="116"/>
  <c r="CF14" i="116"/>
  <c r="CE14" i="116"/>
  <c r="CD14" i="116"/>
  <c r="CC14" i="116"/>
  <c r="CB14" i="116"/>
  <c r="CA14" i="116"/>
  <c r="BZ14" i="116"/>
  <c r="BX14" i="116"/>
  <c r="BW14" i="116"/>
  <c r="BV14" i="116"/>
  <c r="BT14" i="116"/>
  <c r="BS14" i="116"/>
  <c r="BR14" i="116"/>
  <c r="BQ14" i="116"/>
  <c r="BP14" i="116"/>
  <c r="BO14" i="116"/>
  <c r="BN14" i="116"/>
  <c r="BM14" i="116"/>
  <c r="BL14" i="116"/>
  <c r="BK14" i="116"/>
  <c r="BJ14" i="116"/>
  <c r="BI14" i="116"/>
  <c r="BH14" i="116"/>
  <c r="BG14" i="116"/>
  <c r="BF14" i="116"/>
  <c r="BE14" i="116"/>
  <c r="BC14" i="116"/>
  <c r="BA14" i="116"/>
  <c r="AZ14" i="116"/>
  <c r="AY14" i="116"/>
  <c r="AX14" i="116"/>
  <c r="AW14" i="116"/>
  <c r="AV14" i="116"/>
  <c r="AU14" i="116"/>
  <c r="AT14" i="116"/>
  <c r="AS14" i="116"/>
  <c r="AR14" i="116"/>
  <c r="AQ14" i="116"/>
  <c r="AP14" i="116"/>
  <c r="AO14" i="116"/>
  <c r="AN14" i="116"/>
  <c r="AM14" i="116"/>
  <c r="AL14" i="116"/>
  <c r="AK14" i="116"/>
  <c r="AJ14" i="116"/>
  <c r="AI14" i="116"/>
  <c r="AH14" i="116"/>
  <c r="AG14" i="116"/>
  <c r="AF14" i="116"/>
  <c r="AE14" i="116"/>
  <c r="AD14" i="116"/>
  <c r="AB14" i="116"/>
  <c r="AA14" i="116"/>
  <c r="Z14" i="116"/>
  <c r="Y14" i="116"/>
  <c r="X14" i="116"/>
  <c r="W14" i="116"/>
  <c r="V14" i="116"/>
  <c r="U14" i="116"/>
  <c r="T14" i="116"/>
  <c r="S14" i="116"/>
  <c r="R14" i="116"/>
  <c r="Q14" i="116"/>
  <c r="P14" i="116"/>
  <c r="O14" i="116"/>
  <c r="N14" i="116"/>
  <c r="M14" i="116"/>
  <c r="L14" i="116"/>
  <c r="K14" i="116"/>
  <c r="J14" i="116"/>
  <c r="I14" i="116"/>
  <c r="H14" i="116"/>
  <c r="G14" i="116"/>
  <c r="HH15" i="116"/>
  <c r="HG15" i="116"/>
  <c r="HF15" i="116"/>
  <c r="HD15" i="116"/>
  <c r="HC15" i="116"/>
  <c r="HB15" i="116"/>
  <c r="HA15" i="116"/>
  <c r="GZ15" i="116"/>
  <c r="GY15" i="116"/>
  <c r="GX15" i="116"/>
  <c r="GW15" i="116"/>
  <c r="GV15" i="116"/>
  <c r="GU15" i="116"/>
  <c r="GT15" i="116"/>
  <c r="GR15" i="116"/>
  <c r="GP15" i="116"/>
  <c r="GO15" i="116"/>
  <c r="GN15" i="116"/>
  <c r="GM15" i="116"/>
  <c r="GL15" i="116"/>
  <c r="GK15" i="116"/>
  <c r="GI15" i="116"/>
  <c r="GH15" i="116"/>
  <c r="GG15" i="116"/>
  <c r="GF15" i="116"/>
  <c r="GE15" i="116"/>
  <c r="GD15" i="116"/>
  <c r="GC15" i="116"/>
  <c r="GB15" i="116"/>
  <c r="GA15" i="116"/>
  <c r="FZ15" i="116"/>
  <c r="FY15" i="116"/>
  <c r="FX15" i="116"/>
  <c r="FW15" i="116"/>
  <c r="FV15" i="116"/>
  <c r="FT15" i="116"/>
  <c r="FS15" i="116"/>
  <c r="FR15" i="116"/>
  <c r="FQ15" i="116"/>
  <c r="FO15" i="116"/>
  <c r="FN15" i="116"/>
  <c r="FM15" i="116"/>
  <c r="FL15" i="116"/>
  <c r="FK15" i="116"/>
  <c r="FJ15" i="116"/>
  <c r="FI15" i="116"/>
  <c r="FH15" i="116"/>
  <c r="FG15" i="116"/>
  <c r="FE15" i="116"/>
  <c r="FD15" i="116"/>
  <c r="FC15" i="116"/>
  <c r="FB15" i="116"/>
  <c r="FA15" i="116"/>
  <c r="EZ15" i="116"/>
  <c r="EY15" i="116"/>
  <c r="EX15" i="116"/>
  <c r="EW15" i="116"/>
  <c r="EV15" i="116"/>
  <c r="EU15" i="116"/>
  <c r="ET15" i="116"/>
  <c r="ES15" i="116"/>
  <c r="ER15" i="116"/>
  <c r="EQ15" i="116"/>
  <c r="EP15" i="116"/>
  <c r="EO15" i="116"/>
  <c r="EN15" i="116"/>
  <c r="EM15" i="116"/>
  <c r="EL15" i="116"/>
  <c r="EK15" i="116"/>
  <c r="EJ15" i="116"/>
  <c r="EH15" i="116"/>
  <c r="EG15" i="116"/>
  <c r="EF15" i="116"/>
  <c r="EE15" i="116"/>
  <c r="ED15" i="116"/>
  <c r="EC15" i="116"/>
  <c r="EB15" i="116"/>
  <c r="EA15" i="116"/>
  <c r="DZ15" i="116"/>
  <c r="DY15" i="116"/>
  <c r="DX15" i="116"/>
  <c r="DW15" i="116"/>
  <c r="DV15" i="116"/>
  <c r="DT15" i="116"/>
  <c r="DS15" i="116"/>
  <c r="DR15" i="116"/>
  <c r="DQ15" i="116"/>
  <c r="DP15" i="116"/>
  <c r="DO15" i="116"/>
  <c r="DN15" i="116"/>
  <c r="DM15" i="116"/>
  <c r="DL15" i="116"/>
  <c r="DK15" i="116"/>
  <c r="DJ15" i="116"/>
  <c r="DI15" i="116"/>
  <c r="DG15" i="116"/>
  <c r="DF15" i="116"/>
  <c r="DE15" i="116"/>
  <c r="DD15" i="116"/>
  <c r="DC15" i="116"/>
  <c r="DB15" i="116"/>
  <c r="DA15" i="116"/>
  <c r="CZ15" i="116"/>
  <c r="CY15" i="116"/>
  <c r="CX15" i="116"/>
  <c r="CW15" i="116"/>
  <c r="CV15" i="116"/>
  <c r="CT15" i="116"/>
  <c r="CS15" i="116"/>
  <c r="CR15" i="116"/>
  <c r="CQ15" i="116"/>
  <c r="CP15" i="116"/>
  <c r="CO15" i="116"/>
  <c r="CN15" i="116"/>
  <c r="CM15" i="116"/>
  <c r="CL15" i="116"/>
  <c r="CK15" i="116"/>
  <c r="CJ15" i="116"/>
  <c r="CI15" i="116"/>
  <c r="CF15" i="116"/>
  <c r="CE15" i="116"/>
  <c r="CD15" i="116"/>
  <c r="CC15" i="116"/>
  <c r="CB15" i="116"/>
  <c r="CA15" i="116"/>
  <c r="BZ15" i="116"/>
  <c r="BY15" i="116"/>
  <c r="BX15" i="116"/>
  <c r="BV15" i="116"/>
  <c r="BT15" i="116"/>
  <c r="BS15" i="116"/>
  <c r="BR15" i="116"/>
  <c r="BQ15" i="116"/>
  <c r="BP15" i="116"/>
  <c r="BO15" i="116"/>
  <c r="BN15" i="116"/>
  <c r="BM15" i="116"/>
  <c r="BL15" i="116"/>
  <c r="BK15" i="116"/>
  <c r="BJ15" i="116"/>
  <c r="BI15" i="116"/>
  <c r="BH15" i="116"/>
  <c r="BG15" i="116"/>
  <c r="BF15" i="116"/>
  <c r="BE15" i="116"/>
  <c r="BC15" i="116"/>
  <c r="BA15" i="116"/>
  <c r="AZ15" i="116"/>
  <c r="AY15" i="116"/>
  <c r="AX15" i="116"/>
  <c r="AW15" i="116"/>
  <c r="AV15" i="116"/>
  <c r="AU15" i="116"/>
  <c r="AT15" i="116"/>
  <c r="AS15" i="116"/>
  <c r="AR15" i="116"/>
  <c r="AQ15" i="116"/>
  <c r="AP15" i="116"/>
  <c r="AO15" i="116"/>
  <c r="AN15" i="116"/>
  <c r="AM15" i="116"/>
  <c r="AL15" i="116"/>
  <c r="AK15" i="116"/>
  <c r="AJ15" i="116"/>
  <c r="AI15" i="116"/>
  <c r="AH15" i="116"/>
  <c r="AG15" i="116"/>
  <c r="AF15" i="116"/>
  <c r="AE15" i="116"/>
  <c r="AD15" i="116"/>
  <c r="AB15" i="116"/>
  <c r="AA15" i="116"/>
  <c r="Z15" i="116"/>
  <c r="Y15" i="116"/>
  <c r="X15" i="116"/>
  <c r="W15" i="116"/>
  <c r="V15" i="116"/>
  <c r="U15" i="116"/>
  <c r="T15" i="116"/>
  <c r="S15" i="116"/>
  <c r="R15" i="116"/>
  <c r="Q15" i="116"/>
  <c r="P15" i="116"/>
  <c r="O15" i="116"/>
  <c r="N15" i="116"/>
  <c r="M15" i="116"/>
  <c r="L15" i="116"/>
  <c r="K15" i="116"/>
  <c r="J15" i="116"/>
  <c r="I15" i="116"/>
  <c r="H15" i="116"/>
  <c r="G15" i="116"/>
  <c r="F15" i="116"/>
  <c r="D15" i="116"/>
  <c r="C15" i="116"/>
  <c r="HH3" i="116"/>
  <c r="HG3" i="116"/>
  <c r="HF3" i="116"/>
  <c r="HD3" i="116"/>
  <c r="HC3" i="116"/>
  <c r="HB3" i="116"/>
  <c r="HA3" i="116"/>
  <c r="GZ3" i="116"/>
  <c r="GY3" i="116"/>
  <c r="GX3" i="116"/>
  <c r="GW3" i="116"/>
  <c r="GV3" i="116"/>
  <c r="GU3" i="116"/>
  <c r="GT3" i="116"/>
  <c r="GR3" i="116"/>
  <c r="GP3" i="116"/>
  <c r="GO3" i="116"/>
  <c r="GN3" i="116"/>
  <c r="GM3" i="116"/>
  <c r="GL3" i="116"/>
  <c r="GK3" i="116"/>
  <c r="GI3" i="116"/>
  <c r="GH3" i="116"/>
  <c r="GG3" i="116"/>
  <c r="GF3" i="116"/>
  <c r="GE3" i="116"/>
  <c r="GD3" i="116"/>
  <c r="GC3" i="116"/>
  <c r="GB3" i="116"/>
  <c r="GA3" i="116"/>
  <c r="FZ3" i="116"/>
  <c r="FY3" i="116"/>
  <c r="FX3" i="116"/>
  <c r="FW3" i="116"/>
  <c r="FV3" i="116"/>
  <c r="FT3" i="116"/>
  <c r="FS3" i="116"/>
  <c r="FR3" i="116"/>
  <c r="FQ3" i="116"/>
  <c r="FO3" i="116"/>
  <c r="FN3" i="116"/>
  <c r="FM3" i="116"/>
  <c r="FL3" i="116"/>
  <c r="FK3" i="116"/>
  <c r="FJ3" i="116"/>
  <c r="FI3" i="116"/>
  <c r="FH3" i="116"/>
  <c r="FG3" i="116"/>
  <c r="FE3" i="116"/>
  <c r="FD3" i="116"/>
  <c r="FC3" i="116"/>
  <c r="FB3" i="116"/>
  <c r="FA3" i="116"/>
  <c r="EZ3" i="116"/>
  <c r="EY3" i="116"/>
  <c r="EX3" i="116"/>
  <c r="EW3" i="116"/>
  <c r="EV3" i="116"/>
  <c r="EU3" i="116"/>
  <c r="ET3" i="116"/>
  <c r="ES3" i="116"/>
  <c r="ER3" i="116"/>
  <c r="EQ3" i="116"/>
  <c r="EP3" i="116"/>
  <c r="EO3" i="116"/>
  <c r="EN3" i="116"/>
  <c r="EM3" i="116"/>
  <c r="EL3" i="116"/>
  <c r="EK3" i="116"/>
  <c r="EJ3" i="116"/>
  <c r="EH3" i="116"/>
  <c r="EG3" i="116"/>
  <c r="EF3" i="116"/>
  <c r="EE3" i="116"/>
  <c r="ED3" i="116"/>
  <c r="EC3" i="116"/>
  <c r="EB3" i="116"/>
  <c r="EA3" i="116"/>
  <c r="DZ3" i="116"/>
  <c r="DY3" i="116"/>
  <c r="DX3" i="116"/>
  <c r="DW3" i="116"/>
  <c r="DV3" i="116"/>
  <c r="DT3" i="116"/>
  <c r="DS3" i="116"/>
  <c r="DR3" i="116"/>
  <c r="DQ3" i="116"/>
  <c r="DP3" i="116"/>
  <c r="DO3" i="116"/>
  <c r="DN3" i="116"/>
  <c r="DM3" i="116"/>
  <c r="DL3" i="116"/>
  <c r="DK3" i="116"/>
  <c r="DJ3" i="116"/>
  <c r="DI3" i="116"/>
  <c r="DG3" i="116"/>
  <c r="DF3" i="116"/>
  <c r="DE3" i="116"/>
  <c r="DD3" i="116"/>
  <c r="DC3" i="116"/>
  <c r="DB3" i="116"/>
  <c r="DA3" i="116"/>
  <c r="CZ3" i="116"/>
  <c r="CY3" i="116"/>
  <c r="CX3" i="116"/>
  <c r="CW3" i="116"/>
  <c r="CV3" i="116"/>
  <c r="CT3" i="116"/>
  <c r="CS3" i="116"/>
  <c r="CR3" i="116"/>
  <c r="CQ3" i="116"/>
  <c r="CP3" i="116"/>
  <c r="CO3" i="116"/>
  <c r="CN3" i="116"/>
  <c r="CM3" i="116"/>
  <c r="CL3" i="116"/>
  <c r="CK3" i="116"/>
  <c r="CJ3" i="116"/>
  <c r="CI3" i="116"/>
  <c r="CF3" i="116"/>
  <c r="CE3" i="116"/>
  <c r="CD3" i="116"/>
  <c r="CC3" i="116"/>
  <c r="CB3" i="116"/>
  <c r="CA3" i="116"/>
  <c r="BZ3" i="116"/>
  <c r="BX3" i="116"/>
  <c r="BV3" i="116"/>
  <c r="BU3" i="116"/>
  <c r="BT3" i="116"/>
  <c r="BS3" i="116"/>
  <c r="BR3" i="116"/>
  <c r="BQ3" i="116"/>
  <c r="BP3" i="116"/>
  <c r="BO3" i="116"/>
  <c r="BN3" i="116"/>
  <c r="BM3" i="116"/>
  <c r="BL3" i="116"/>
  <c r="BK3" i="116"/>
  <c r="BJ3" i="116"/>
  <c r="BI3" i="116"/>
  <c r="BH3" i="116"/>
  <c r="BG3" i="116"/>
  <c r="BF3" i="116"/>
  <c r="BE3" i="116"/>
  <c r="BC3" i="116"/>
  <c r="BB3" i="116"/>
  <c r="BA3" i="116"/>
  <c r="AZ3" i="116"/>
  <c r="AY3" i="116"/>
  <c r="AX3" i="116"/>
  <c r="AW3" i="116"/>
  <c r="AV3" i="116"/>
  <c r="AU3" i="116"/>
  <c r="AT3" i="116"/>
  <c r="AS3" i="116"/>
  <c r="AR3" i="116"/>
  <c r="AQ3" i="116"/>
  <c r="AP3" i="116"/>
  <c r="AO3" i="116"/>
  <c r="AN3" i="116"/>
  <c r="AM3" i="116"/>
  <c r="AL3" i="116"/>
  <c r="AK3" i="116"/>
  <c r="AJ3" i="116"/>
  <c r="AI3" i="116"/>
  <c r="AH3" i="116"/>
  <c r="AG3" i="116"/>
  <c r="AF3" i="116"/>
  <c r="AE3" i="116"/>
  <c r="AD3" i="116"/>
  <c r="AB3" i="116"/>
  <c r="AA3" i="116"/>
  <c r="Z3" i="116"/>
  <c r="Y3" i="116"/>
  <c r="X3" i="116"/>
  <c r="W3" i="116"/>
  <c r="V3" i="116"/>
  <c r="U3" i="116"/>
  <c r="T3" i="116"/>
  <c r="S3" i="116"/>
  <c r="R3" i="116"/>
  <c r="Q3" i="116"/>
  <c r="P3" i="116"/>
  <c r="O3" i="116"/>
  <c r="N3" i="116"/>
  <c r="M3" i="116"/>
  <c r="L3" i="116"/>
  <c r="K3" i="116"/>
  <c r="J3" i="116"/>
  <c r="I3" i="116"/>
  <c r="H3" i="116"/>
  <c r="G3" i="116"/>
  <c r="F3" i="116"/>
  <c r="D3" i="116"/>
  <c r="C3" i="116"/>
  <c r="E52" i="160"/>
  <c r="X149" i="162"/>
  <c r="O147" i="162"/>
  <c r="K147" i="162"/>
  <c r="Y146" i="162"/>
  <c r="J146" i="162"/>
  <c r="Y145" i="162"/>
  <c r="J145" i="162"/>
  <c r="R143" i="162"/>
  <c r="Q143" i="162"/>
  <c r="R142" i="162"/>
  <c r="Q142" i="162"/>
  <c r="Y141" i="162"/>
  <c r="J141" i="162"/>
  <c r="Y140" i="162"/>
  <c r="J140" i="162"/>
  <c r="Y139" i="162"/>
  <c r="J139" i="162"/>
  <c r="Y138" i="162"/>
  <c r="J138" i="162"/>
  <c r="Y137" i="162"/>
  <c r="J137" i="162"/>
  <c r="Y136" i="162"/>
  <c r="J136" i="162"/>
  <c r="Y135" i="162"/>
  <c r="J135" i="162"/>
  <c r="Y134" i="162"/>
  <c r="J134" i="162"/>
  <c r="Y133" i="162"/>
  <c r="J133" i="162"/>
  <c r="X132" i="162"/>
  <c r="Y131" i="162"/>
  <c r="J131" i="162"/>
  <c r="O129" i="162"/>
  <c r="K129" i="162"/>
  <c r="Y128" i="162"/>
  <c r="J128" i="162"/>
  <c r="Y127" i="162"/>
  <c r="J127" i="162"/>
  <c r="Y126" i="162"/>
  <c r="J126" i="162"/>
  <c r="Y125" i="162"/>
  <c r="J125" i="162"/>
  <c r="R124" i="162"/>
  <c r="J124" i="162"/>
  <c r="X123" i="162"/>
  <c r="O122" i="162"/>
  <c r="K122" i="162"/>
  <c r="O121" i="162"/>
  <c r="K121" i="162"/>
  <c r="R120" i="162"/>
  <c r="J120" i="162"/>
  <c r="R119" i="162"/>
  <c r="J119" i="162"/>
  <c r="Y118" i="162"/>
  <c r="J118" i="162"/>
  <c r="Y117" i="162"/>
  <c r="J117" i="162"/>
  <c r="Y116" i="162"/>
  <c r="J116" i="162"/>
  <c r="Y115" i="162"/>
  <c r="J115" i="162"/>
  <c r="Y114" i="162"/>
  <c r="J114" i="162"/>
  <c r="Y113" i="162"/>
  <c r="J113" i="162"/>
  <c r="Y112" i="162"/>
  <c r="J112" i="162"/>
  <c r="Y111" i="162"/>
  <c r="J111" i="162"/>
  <c r="Y110" i="162"/>
  <c r="J110" i="162"/>
  <c r="Y109" i="162"/>
  <c r="J109" i="162"/>
  <c r="X108" i="162"/>
  <c r="O107" i="162"/>
  <c r="K107" i="162"/>
  <c r="Y106" i="162"/>
  <c r="J106" i="162"/>
  <c r="Y105" i="162"/>
  <c r="J105" i="162"/>
  <c r="Y104" i="162"/>
  <c r="J104" i="162"/>
  <c r="X103" i="162"/>
  <c r="K102" i="162"/>
  <c r="V101" i="162"/>
  <c r="M101" i="162"/>
  <c r="K101" i="162"/>
  <c r="V100" i="162"/>
  <c r="M100" i="162"/>
  <c r="K100" i="162"/>
  <c r="V99" i="162"/>
  <c r="M99" i="162"/>
  <c r="K99" i="162"/>
  <c r="V98" i="162"/>
  <c r="K98" i="162"/>
  <c r="K97" i="162"/>
  <c r="U96" i="162"/>
  <c r="P96" i="162"/>
  <c r="M96" i="162"/>
  <c r="J96" i="162"/>
  <c r="U95" i="162"/>
  <c r="P95" i="162"/>
  <c r="M95" i="162"/>
  <c r="J95" i="162"/>
  <c r="U94" i="162"/>
  <c r="P94" i="162"/>
  <c r="M94" i="162"/>
  <c r="J94" i="162"/>
  <c r="U93" i="162"/>
  <c r="P93" i="162"/>
  <c r="J93" i="162"/>
  <c r="I91" i="162"/>
  <c r="O90" i="162"/>
  <c r="K90" i="162"/>
  <c r="I89" i="162"/>
  <c r="O88" i="162"/>
  <c r="K88" i="162"/>
  <c r="I87" i="162"/>
  <c r="R86" i="162"/>
  <c r="N86" i="162"/>
  <c r="M86" i="162"/>
  <c r="R85" i="162"/>
  <c r="N85" i="162"/>
  <c r="M85" i="162"/>
  <c r="R84" i="162"/>
  <c r="Q84" i="162"/>
  <c r="S83" i="162"/>
  <c r="M83" i="162"/>
  <c r="K83" i="162"/>
  <c r="J83" i="162"/>
  <c r="S82" i="162"/>
  <c r="M82" i="162"/>
  <c r="K82" i="162"/>
  <c r="J82" i="162"/>
  <c r="I80" i="162"/>
  <c r="O78" i="162"/>
  <c r="K78" i="162"/>
  <c r="K77" i="162"/>
  <c r="K76" i="162"/>
  <c r="K75" i="162"/>
  <c r="K74" i="162"/>
  <c r="K73" i="162"/>
  <c r="K72" i="162"/>
  <c r="K71" i="162"/>
  <c r="K70" i="162"/>
  <c r="K69" i="162"/>
  <c r="K68" i="162"/>
  <c r="K67" i="162"/>
  <c r="K66" i="162"/>
  <c r="K65" i="162"/>
  <c r="X64" i="162"/>
  <c r="O62" i="162"/>
  <c r="K62" i="162"/>
  <c r="R61" i="162"/>
  <c r="Q61" i="162"/>
  <c r="R60" i="162"/>
  <c r="Q60" i="162"/>
  <c r="M60" i="162"/>
  <c r="R59" i="162"/>
  <c r="Q59" i="162"/>
  <c r="K58" i="162"/>
  <c r="R57" i="162"/>
  <c r="J57" i="162"/>
  <c r="R56" i="162"/>
  <c r="J56" i="162"/>
  <c r="R55" i="162"/>
  <c r="J55" i="162"/>
  <c r="X54" i="162"/>
  <c r="K53" i="162"/>
  <c r="K52" i="162"/>
  <c r="E52" i="162"/>
  <c r="BU22" i="116" s="1"/>
  <c r="K51" i="162"/>
  <c r="K50" i="162"/>
  <c r="O49" i="162"/>
  <c r="K49" i="162"/>
  <c r="K48" i="162"/>
  <c r="K47" i="162"/>
  <c r="X46" i="162"/>
  <c r="K45" i="162"/>
  <c r="K44" i="162"/>
  <c r="O43" i="162"/>
  <c r="K43" i="162"/>
  <c r="K42" i="162"/>
  <c r="O41" i="162"/>
  <c r="K41" i="162"/>
  <c r="K40" i="162"/>
  <c r="E40" i="162"/>
  <c r="AR22" i="116" s="1"/>
  <c r="K39" i="162"/>
  <c r="X38" i="162"/>
  <c r="I37" i="162"/>
  <c r="K35" i="162"/>
  <c r="E35" i="162"/>
  <c r="AK22" i="116" s="1"/>
  <c r="K34" i="162"/>
  <c r="X33" i="162"/>
  <c r="I32" i="162"/>
  <c r="I31" i="162"/>
  <c r="Y30" i="162"/>
  <c r="M30" i="162"/>
  <c r="J30" i="162"/>
  <c r="Y29" i="162"/>
  <c r="M29" i="162"/>
  <c r="J29" i="162"/>
  <c r="K28" i="162"/>
  <c r="K26" i="162"/>
  <c r="I25" i="162"/>
  <c r="I24" i="162"/>
  <c r="Q23" i="162"/>
  <c r="K23" i="162"/>
  <c r="Q22" i="162"/>
  <c r="K22" i="162"/>
  <c r="Q21" i="162"/>
  <c r="K21" i="162"/>
  <c r="Q20" i="162"/>
  <c r="K20" i="162"/>
  <c r="Q19" i="162"/>
  <c r="K19" i="162"/>
  <c r="Q18" i="162"/>
  <c r="K18" i="162"/>
  <c r="Q17" i="162"/>
  <c r="K17" i="162"/>
  <c r="Q16" i="162"/>
  <c r="K16" i="162"/>
  <c r="Q15" i="162"/>
  <c r="K15" i="162"/>
  <c r="K14" i="162"/>
  <c r="O13" i="162"/>
  <c r="L13" i="162"/>
  <c r="K13" i="162"/>
  <c r="I12" i="162"/>
  <c r="X10" i="162"/>
  <c r="S9" i="162"/>
  <c r="K9" i="162"/>
  <c r="J9" i="162"/>
  <c r="T8" i="162"/>
  <c r="K8" i="162"/>
  <c r="J8" i="162"/>
  <c r="X7" i="162"/>
  <c r="X149" i="161"/>
  <c r="O147" i="161"/>
  <c r="K147" i="161"/>
  <c r="Y146" i="161"/>
  <c r="J146" i="161"/>
  <c r="Y145" i="161"/>
  <c r="J145" i="161"/>
  <c r="R143" i="161"/>
  <c r="Q143" i="161"/>
  <c r="R142" i="161"/>
  <c r="Q142" i="161"/>
  <c r="Y141" i="161"/>
  <c r="J141" i="161"/>
  <c r="Y140" i="161"/>
  <c r="J140" i="161"/>
  <c r="Y139" i="161"/>
  <c r="J139" i="161"/>
  <c r="Y138" i="161"/>
  <c r="J138" i="161"/>
  <c r="Y137" i="161"/>
  <c r="J137" i="161"/>
  <c r="Y136" i="161"/>
  <c r="J136" i="161"/>
  <c r="Y135" i="161"/>
  <c r="J135" i="161"/>
  <c r="Y134" i="161"/>
  <c r="J134" i="161"/>
  <c r="Y133" i="161"/>
  <c r="J133" i="161"/>
  <c r="X132" i="161"/>
  <c r="Y131" i="161"/>
  <c r="J131" i="161"/>
  <c r="O129" i="161"/>
  <c r="K129" i="161"/>
  <c r="Y128" i="161"/>
  <c r="J128" i="161"/>
  <c r="Y127" i="161"/>
  <c r="J127" i="161"/>
  <c r="Y126" i="161"/>
  <c r="J126" i="161"/>
  <c r="Y125" i="161"/>
  <c r="J125" i="161"/>
  <c r="R124" i="161"/>
  <c r="J124" i="161"/>
  <c r="X123" i="161"/>
  <c r="O122" i="161"/>
  <c r="K122" i="161"/>
  <c r="O121" i="161"/>
  <c r="K121" i="161"/>
  <c r="R120" i="161"/>
  <c r="J120" i="161"/>
  <c r="R119" i="161"/>
  <c r="J119" i="161"/>
  <c r="Y118" i="161"/>
  <c r="J118" i="161"/>
  <c r="Y117" i="161"/>
  <c r="J117" i="161"/>
  <c r="Y116" i="161"/>
  <c r="J116" i="161"/>
  <c r="Y115" i="161"/>
  <c r="J115" i="161"/>
  <c r="Y114" i="161"/>
  <c r="J114" i="161"/>
  <c r="Y113" i="161"/>
  <c r="J113" i="161"/>
  <c r="Y112" i="161"/>
  <c r="J112" i="161"/>
  <c r="Y111" i="161"/>
  <c r="J111" i="161"/>
  <c r="Y110" i="161"/>
  <c r="J110" i="161"/>
  <c r="Y109" i="161"/>
  <c r="J109" i="161"/>
  <c r="X108" i="161"/>
  <c r="O107" i="161"/>
  <c r="K107" i="161"/>
  <c r="Y106" i="161"/>
  <c r="J106" i="161"/>
  <c r="Y105" i="161"/>
  <c r="J105" i="161"/>
  <c r="Y104" i="161"/>
  <c r="J104" i="161"/>
  <c r="X103" i="161"/>
  <c r="K102" i="161"/>
  <c r="V101" i="161"/>
  <c r="M101" i="161"/>
  <c r="K101" i="161"/>
  <c r="V100" i="161"/>
  <c r="M100" i="161"/>
  <c r="K100" i="161"/>
  <c r="V99" i="161"/>
  <c r="M99" i="161"/>
  <c r="K99" i="161"/>
  <c r="V98" i="161"/>
  <c r="K98" i="161"/>
  <c r="K97" i="161"/>
  <c r="U96" i="161"/>
  <c r="P96" i="161"/>
  <c r="M96" i="161"/>
  <c r="J96" i="161"/>
  <c r="U95" i="161"/>
  <c r="P95" i="161"/>
  <c r="M95" i="161"/>
  <c r="J95" i="161"/>
  <c r="U94" i="161"/>
  <c r="P94" i="161"/>
  <c r="M94" i="161"/>
  <c r="J94" i="161"/>
  <c r="U93" i="161"/>
  <c r="P93" i="161"/>
  <c r="J93" i="161"/>
  <c r="I91" i="161"/>
  <c r="O90" i="161"/>
  <c r="K90" i="161"/>
  <c r="I89" i="161"/>
  <c r="O88" i="161"/>
  <c r="K88" i="161"/>
  <c r="I87" i="161"/>
  <c r="R86" i="161"/>
  <c r="N86" i="161"/>
  <c r="M86" i="161"/>
  <c r="R85" i="161"/>
  <c r="N85" i="161"/>
  <c r="M85" i="161"/>
  <c r="R84" i="161"/>
  <c r="Q84" i="161"/>
  <c r="S83" i="161"/>
  <c r="M83" i="161"/>
  <c r="K83" i="161"/>
  <c r="J83" i="161"/>
  <c r="S82" i="161"/>
  <c r="M82" i="161"/>
  <c r="K82" i="161"/>
  <c r="J82" i="161"/>
  <c r="I80" i="161"/>
  <c r="O78" i="161"/>
  <c r="K78" i="161"/>
  <c r="K77" i="161"/>
  <c r="K76" i="161"/>
  <c r="K75" i="161"/>
  <c r="K74" i="161"/>
  <c r="K73" i="161"/>
  <c r="K72" i="161"/>
  <c r="K71" i="161"/>
  <c r="K70" i="161"/>
  <c r="K69" i="161"/>
  <c r="K68" i="161"/>
  <c r="K67" i="161"/>
  <c r="K66" i="161"/>
  <c r="K65" i="161"/>
  <c r="X64" i="161"/>
  <c r="O62" i="161"/>
  <c r="K62" i="161"/>
  <c r="R61" i="161"/>
  <c r="Q61" i="161"/>
  <c r="R60" i="161"/>
  <c r="Q60" i="161"/>
  <c r="M60" i="161"/>
  <c r="R59" i="161"/>
  <c r="Q59" i="161"/>
  <c r="K58" i="161"/>
  <c r="R57" i="161"/>
  <c r="J57" i="161"/>
  <c r="R56" i="161"/>
  <c r="J56" i="161"/>
  <c r="R55" i="161"/>
  <c r="J55" i="161"/>
  <c r="X54" i="161"/>
  <c r="K53" i="161"/>
  <c r="K52" i="161"/>
  <c r="E52" i="161"/>
  <c r="BU15" i="116" s="1"/>
  <c r="K51" i="161"/>
  <c r="K50" i="161"/>
  <c r="O49" i="161"/>
  <c r="K49" i="161"/>
  <c r="K48" i="161"/>
  <c r="K47" i="161"/>
  <c r="X46" i="161"/>
  <c r="K45" i="161"/>
  <c r="K44" i="161"/>
  <c r="E44" i="161"/>
  <c r="F55" i="161" s="1"/>
  <c r="BW15" i="116" s="1"/>
  <c r="O43" i="161"/>
  <c r="K43" i="161"/>
  <c r="K42" i="161"/>
  <c r="O41" i="161"/>
  <c r="K41" i="161"/>
  <c r="K40" i="161"/>
  <c r="K39" i="161"/>
  <c r="X38" i="161"/>
  <c r="I37" i="161"/>
  <c r="K35" i="161"/>
  <c r="K34" i="161"/>
  <c r="X33" i="161"/>
  <c r="I32" i="161"/>
  <c r="I31" i="161"/>
  <c r="Y30" i="161"/>
  <c r="M30" i="161"/>
  <c r="J30" i="161"/>
  <c r="Y29" i="161"/>
  <c r="M29" i="161"/>
  <c r="J29" i="161"/>
  <c r="K28" i="161"/>
  <c r="K26" i="161"/>
  <c r="I25" i="161"/>
  <c r="I24" i="161"/>
  <c r="Q23" i="161"/>
  <c r="K23" i="161"/>
  <c r="Q22" i="161"/>
  <c r="K22" i="161"/>
  <c r="Q21" i="161"/>
  <c r="K21" i="161"/>
  <c r="Q20" i="161"/>
  <c r="K20" i="161"/>
  <c r="Q19" i="161"/>
  <c r="K19" i="161"/>
  <c r="Q18" i="161"/>
  <c r="K18" i="161"/>
  <c r="Q17" i="161"/>
  <c r="K17" i="161"/>
  <c r="Q16" i="161"/>
  <c r="K16" i="161"/>
  <c r="Q15" i="161"/>
  <c r="K15" i="161"/>
  <c r="K14" i="161"/>
  <c r="O13" i="161"/>
  <c r="L13" i="161"/>
  <c r="K13" i="161"/>
  <c r="I12" i="161"/>
  <c r="X10" i="161"/>
  <c r="S9" i="161"/>
  <c r="K9" i="161"/>
  <c r="J9" i="161"/>
  <c r="T8" i="161"/>
  <c r="K8" i="161"/>
  <c r="J8" i="161"/>
  <c r="X7" i="161"/>
  <c r="F14" i="116"/>
  <c r="D14" i="116"/>
  <c r="C14" i="116"/>
  <c r="HH18" i="116"/>
  <c r="HG18" i="116"/>
  <c r="HF18" i="116"/>
  <c r="HD18" i="116"/>
  <c r="HC18" i="116"/>
  <c r="HB18" i="116"/>
  <c r="HA18" i="116"/>
  <c r="GZ18" i="116"/>
  <c r="GY18" i="116"/>
  <c r="GX18" i="116"/>
  <c r="GW18" i="116"/>
  <c r="GV18" i="116"/>
  <c r="GU18" i="116"/>
  <c r="GT18" i="116"/>
  <c r="GR18" i="116"/>
  <c r="GP18" i="116"/>
  <c r="GO18" i="116"/>
  <c r="GN18" i="116"/>
  <c r="GM18" i="116"/>
  <c r="GL18" i="116"/>
  <c r="GK18" i="116"/>
  <c r="GI18" i="116"/>
  <c r="GH18" i="116"/>
  <c r="GG18" i="116"/>
  <c r="GF18" i="116"/>
  <c r="GE18" i="116"/>
  <c r="GD18" i="116"/>
  <c r="GC18" i="116"/>
  <c r="GB18" i="116"/>
  <c r="GA18" i="116"/>
  <c r="FZ18" i="116"/>
  <c r="FY18" i="116"/>
  <c r="FX18" i="116"/>
  <c r="FW18" i="116"/>
  <c r="FV18" i="116"/>
  <c r="FT18" i="116"/>
  <c r="FS18" i="116"/>
  <c r="FR18" i="116"/>
  <c r="FQ18" i="116"/>
  <c r="FO18" i="116"/>
  <c r="FN18" i="116"/>
  <c r="FM18" i="116"/>
  <c r="FL18" i="116"/>
  <c r="FK18" i="116"/>
  <c r="FJ18" i="116"/>
  <c r="FI18" i="116"/>
  <c r="FH18" i="116"/>
  <c r="FG18" i="116"/>
  <c r="FE18" i="116"/>
  <c r="FD18" i="116"/>
  <c r="FC18" i="116"/>
  <c r="FB18" i="116"/>
  <c r="FA18" i="116"/>
  <c r="EZ18" i="116"/>
  <c r="EY18" i="116"/>
  <c r="EX18" i="116"/>
  <c r="EW18" i="116"/>
  <c r="EV18" i="116"/>
  <c r="EU18" i="116"/>
  <c r="ET18" i="116"/>
  <c r="ES18" i="116"/>
  <c r="ER18" i="116"/>
  <c r="EQ18" i="116"/>
  <c r="EP18" i="116"/>
  <c r="EO18" i="116"/>
  <c r="EN18" i="116"/>
  <c r="EM18" i="116"/>
  <c r="EL18" i="116"/>
  <c r="EK18" i="116"/>
  <c r="EJ18" i="116"/>
  <c r="EH18" i="116"/>
  <c r="EG18" i="116"/>
  <c r="EF18" i="116"/>
  <c r="EE18" i="116"/>
  <c r="ED18" i="116"/>
  <c r="EC18" i="116"/>
  <c r="EB18" i="116"/>
  <c r="EA18" i="116"/>
  <c r="DZ18" i="116"/>
  <c r="DY18" i="116"/>
  <c r="DX18" i="116"/>
  <c r="DW18" i="116"/>
  <c r="DV18" i="116"/>
  <c r="DT18" i="116"/>
  <c r="DS18" i="116"/>
  <c r="DR18" i="116"/>
  <c r="DQ18" i="116"/>
  <c r="DP18" i="116"/>
  <c r="DO18" i="116"/>
  <c r="DN18" i="116"/>
  <c r="DM18" i="116"/>
  <c r="DL18" i="116"/>
  <c r="DK18" i="116"/>
  <c r="DJ18" i="116"/>
  <c r="DI18" i="116"/>
  <c r="DG18" i="116"/>
  <c r="DF18" i="116"/>
  <c r="DE18" i="116"/>
  <c r="DD18" i="116"/>
  <c r="DC18" i="116"/>
  <c r="DB18" i="116"/>
  <c r="DA18" i="116"/>
  <c r="CZ18" i="116"/>
  <c r="CY18" i="116"/>
  <c r="CX18" i="116"/>
  <c r="CW18" i="116"/>
  <c r="CV18" i="116"/>
  <c r="CT18" i="116"/>
  <c r="CS18" i="116"/>
  <c r="CR18" i="116"/>
  <c r="CQ18" i="116"/>
  <c r="CP18" i="116"/>
  <c r="CO18" i="116"/>
  <c r="CN18" i="116"/>
  <c r="CM18" i="116"/>
  <c r="CL18" i="116"/>
  <c r="CK18" i="116"/>
  <c r="CJ18" i="116"/>
  <c r="CI18" i="116"/>
  <c r="CF18" i="116"/>
  <c r="CE18" i="116"/>
  <c r="CD18" i="116"/>
  <c r="CC18" i="116"/>
  <c r="CB18" i="116"/>
  <c r="CA18" i="116"/>
  <c r="BZ18" i="116"/>
  <c r="BX18" i="116"/>
  <c r="BV18" i="116"/>
  <c r="BT18" i="116"/>
  <c r="BS18" i="116"/>
  <c r="BR18" i="116"/>
  <c r="BQ18" i="116"/>
  <c r="BP18" i="116"/>
  <c r="BO18" i="116"/>
  <c r="BN18" i="116"/>
  <c r="BM18" i="116"/>
  <c r="BL18" i="116"/>
  <c r="BK18" i="116"/>
  <c r="BJ18" i="116"/>
  <c r="BI18" i="116"/>
  <c r="BH18" i="116"/>
  <c r="BG18" i="116"/>
  <c r="BF18" i="116"/>
  <c r="BE18" i="116"/>
  <c r="BC18" i="116"/>
  <c r="BA18" i="116"/>
  <c r="AZ18" i="116"/>
  <c r="AY18" i="116"/>
  <c r="AX18" i="116"/>
  <c r="AW18" i="116"/>
  <c r="AV18" i="116"/>
  <c r="AU18" i="116"/>
  <c r="AT18" i="116"/>
  <c r="AS18" i="116"/>
  <c r="AR18" i="116"/>
  <c r="AQ18" i="116"/>
  <c r="AP18" i="116"/>
  <c r="AO18" i="116"/>
  <c r="AN18" i="116"/>
  <c r="AM18" i="116"/>
  <c r="AL18" i="116"/>
  <c r="AK18" i="116"/>
  <c r="AJ18" i="116"/>
  <c r="AI18" i="116"/>
  <c r="AH18" i="116"/>
  <c r="AG18" i="116"/>
  <c r="AF18" i="116"/>
  <c r="AE18" i="116"/>
  <c r="AD18" i="116"/>
  <c r="AB18" i="116"/>
  <c r="AA18" i="116"/>
  <c r="Z18" i="116"/>
  <c r="Y18" i="116"/>
  <c r="X18" i="116"/>
  <c r="W18" i="116"/>
  <c r="V18" i="116"/>
  <c r="U18" i="116"/>
  <c r="T18" i="116"/>
  <c r="S18" i="116"/>
  <c r="R18" i="116"/>
  <c r="Q18" i="116"/>
  <c r="P18" i="116"/>
  <c r="O18" i="116"/>
  <c r="N18" i="116"/>
  <c r="M18" i="116"/>
  <c r="L18" i="116"/>
  <c r="K18" i="116"/>
  <c r="J18" i="116"/>
  <c r="I18" i="116"/>
  <c r="H18" i="116"/>
  <c r="G18" i="116"/>
  <c r="F18" i="116"/>
  <c r="D18" i="116"/>
  <c r="C18" i="116"/>
  <c r="HH9" i="116"/>
  <c r="HG9" i="116"/>
  <c r="HF9" i="116"/>
  <c r="HD9" i="116"/>
  <c r="HC9" i="116"/>
  <c r="HB9" i="116"/>
  <c r="HA9" i="116"/>
  <c r="GZ9" i="116"/>
  <c r="GY9" i="116"/>
  <c r="GX9" i="116"/>
  <c r="GW9" i="116"/>
  <c r="GV9" i="116"/>
  <c r="GU9" i="116"/>
  <c r="GT9" i="116"/>
  <c r="GR9" i="116"/>
  <c r="GP9" i="116"/>
  <c r="GO9" i="116"/>
  <c r="GN9" i="116"/>
  <c r="GM9" i="116"/>
  <c r="GL9" i="116"/>
  <c r="GK9" i="116"/>
  <c r="GI9" i="116"/>
  <c r="GH9" i="116"/>
  <c r="GG9" i="116"/>
  <c r="GF9" i="116"/>
  <c r="GE9" i="116"/>
  <c r="GD9" i="116"/>
  <c r="GC9" i="116"/>
  <c r="GB9" i="116"/>
  <c r="GA9" i="116"/>
  <c r="FZ9" i="116"/>
  <c r="FY9" i="116"/>
  <c r="FX9" i="116"/>
  <c r="FW9" i="116"/>
  <c r="FV9" i="116"/>
  <c r="FT9" i="116"/>
  <c r="FS9" i="116"/>
  <c r="FR9" i="116"/>
  <c r="FQ9" i="116"/>
  <c r="FO9" i="116"/>
  <c r="FN9" i="116"/>
  <c r="FM9" i="116"/>
  <c r="FL9" i="116"/>
  <c r="FK9" i="116"/>
  <c r="FJ9" i="116"/>
  <c r="FI9" i="116"/>
  <c r="FH9" i="116"/>
  <c r="FG9" i="116"/>
  <c r="FE9" i="116"/>
  <c r="FD9" i="116"/>
  <c r="FC9" i="116"/>
  <c r="FB9" i="116"/>
  <c r="FA9" i="116"/>
  <c r="EZ9" i="116"/>
  <c r="EY9" i="116"/>
  <c r="EX9" i="116"/>
  <c r="EW9" i="116"/>
  <c r="EV9" i="116"/>
  <c r="EU9" i="116"/>
  <c r="ET9" i="116"/>
  <c r="ES9" i="116"/>
  <c r="ER9" i="116"/>
  <c r="EQ9" i="116"/>
  <c r="EP9" i="116"/>
  <c r="EO9" i="116"/>
  <c r="EN9" i="116"/>
  <c r="EM9" i="116"/>
  <c r="EL9" i="116"/>
  <c r="EK9" i="116"/>
  <c r="EJ9" i="116"/>
  <c r="EH9" i="116"/>
  <c r="EG9" i="116"/>
  <c r="EF9" i="116"/>
  <c r="EE9" i="116"/>
  <c r="ED9" i="116"/>
  <c r="EC9" i="116"/>
  <c r="EB9" i="116"/>
  <c r="EA9" i="116"/>
  <c r="DZ9" i="116"/>
  <c r="DY9" i="116"/>
  <c r="DX9" i="116"/>
  <c r="DW9" i="116"/>
  <c r="DV9" i="116"/>
  <c r="DT9" i="116"/>
  <c r="DS9" i="116"/>
  <c r="DR9" i="116"/>
  <c r="DQ9" i="116"/>
  <c r="DP9" i="116"/>
  <c r="DO9" i="116"/>
  <c r="DN9" i="116"/>
  <c r="DM9" i="116"/>
  <c r="DL9" i="116"/>
  <c r="DK9" i="116"/>
  <c r="DJ9" i="116"/>
  <c r="DI9" i="116"/>
  <c r="DG9" i="116"/>
  <c r="DF9" i="116"/>
  <c r="DE9" i="116"/>
  <c r="DD9" i="116"/>
  <c r="DC9" i="116"/>
  <c r="DB9" i="116"/>
  <c r="DA9" i="116"/>
  <c r="CZ9" i="116"/>
  <c r="CY9" i="116"/>
  <c r="CX9" i="116"/>
  <c r="CW9" i="116"/>
  <c r="CV9" i="116"/>
  <c r="CT9" i="116"/>
  <c r="CS9" i="116"/>
  <c r="CR9" i="116"/>
  <c r="CQ9" i="116"/>
  <c r="CP9" i="116"/>
  <c r="CO9" i="116"/>
  <c r="CN9" i="116"/>
  <c r="CM9" i="116"/>
  <c r="CL9" i="116"/>
  <c r="CK9" i="116"/>
  <c r="CJ9" i="116"/>
  <c r="CI9" i="116"/>
  <c r="CF9" i="116"/>
  <c r="CE9" i="116"/>
  <c r="CD9" i="116"/>
  <c r="CC9" i="116"/>
  <c r="CB9" i="116"/>
  <c r="CA9" i="116"/>
  <c r="BZ9" i="116"/>
  <c r="BX9" i="116"/>
  <c r="BV9" i="116"/>
  <c r="BT9" i="116"/>
  <c r="BS9" i="116"/>
  <c r="BR9" i="116"/>
  <c r="BQ9" i="116"/>
  <c r="BP9" i="116"/>
  <c r="BO9" i="116"/>
  <c r="BN9" i="116"/>
  <c r="BM9" i="116"/>
  <c r="BL9" i="116"/>
  <c r="BK9" i="116"/>
  <c r="BJ9" i="116"/>
  <c r="BI9" i="116"/>
  <c r="BH9" i="116"/>
  <c r="BG9" i="116"/>
  <c r="BF9" i="116"/>
  <c r="BE9" i="116"/>
  <c r="BC9" i="116"/>
  <c r="BB9" i="116"/>
  <c r="BA9" i="116"/>
  <c r="AZ9" i="116"/>
  <c r="AY9" i="116"/>
  <c r="AX9" i="116"/>
  <c r="AW9" i="116"/>
  <c r="AV9" i="116"/>
  <c r="AU9" i="116"/>
  <c r="AT9" i="116"/>
  <c r="AS9" i="116"/>
  <c r="AR9" i="116"/>
  <c r="AQ9" i="116"/>
  <c r="AP9" i="116"/>
  <c r="AO9" i="116"/>
  <c r="AN9" i="116"/>
  <c r="AM9" i="116"/>
  <c r="AL9" i="116"/>
  <c r="AK9" i="116"/>
  <c r="AJ9" i="116"/>
  <c r="AI9" i="116"/>
  <c r="AH9" i="116"/>
  <c r="AG9" i="116"/>
  <c r="AF9" i="116"/>
  <c r="AE9" i="116"/>
  <c r="AD9" i="116"/>
  <c r="AB9" i="116"/>
  <c r="AA9" i="116"/>
  <c r="Z9" i="116"/>
  <c r="Y9" i="116"/>
  <c r="X9" i="116"/>
  <c r="W9" i="116"/>
  <c r="V9" i="116"/>
  <c r="U9" i="116"/>
  <c r="T9" i="116"/>
  <c r="S9" i="116"/>
  <c r="R9" i="116"/>
  <c r="Q9" i="116"/>
  <c r="P9" i="116"/>
  <c r="O9" i="116"/>
  <c r="N9" i="116"/>
  <c r="M9" i="116"/>
  <c r="L9" i="116"/>
  <c r="K9" i="116"/>
  <c r="J9" i="116"/>
  <c r="I9" i="116"/>
  <c r="H9" i="116"/>
  <c r="G9" i="116"/>
  <c r="F9" i="116"/>
  <c r="D9" i="116"/>
  <c r="C9" i="116"/>
  <c r="HH39" i="116"/>
  <c r="HG39" i="116"/>
  <c r="HF39" i="116"/>
  <c r="HD39" i="116"/>
  <c r="HC39" i="116"/>
  <c r="HB39" i="116"/>
  <c r="HA39" i="116"/>
  <c r="GZ39" i="116"/>
  <c r="GY39" i="116"/>
  <c r="GX39" i="116"/>
  <c r="GW39" i="116"/>
  <c r="GV39" i="116"/>
  <c r="GU39" i="116"/>
  <c r="GT39" i="116"/>
  <c r="GR39" i="116"/>
  <c r="GP39" i="116"/>
  <c r="GO39" i="116"/>
  <c r="GN39" i="116"/>
  <c r="GM39" i="116"/>
  <c r="GL39" i="116"/>
  <c r="GK39" i="116"/>
  <c r="GI39" i="116"/>
  <c r="GH39" i="116"/>
  <c r="GG39" i="116"/>
  <c r="GF39" i="116"/>
  <c r="GE39" i="116"/>
  <c r="GD39" i="116"/>
  <c r="GC39" i="116"/>
  <c r="GB39" i="116"/>
  <c r="GA39" i="116"/>
  <c r="FZ39" i="116"/>
  <c r="FY39" i="116"/>
  <c r="FX39" i="116"/>
  <c r="FW39" i="116"/>
  <c r="FV39" i="116"/>
  <c r="FT39" i="116"/>
  <c r="FS39" i="116"/>
  <c r="FR39" i="116"/>
  <c r="FQ39" i="116"/>
  <c r="FO39" i="116"/>
  <c r="FN39" i="116"/>
  <c r="FM39" i="116"/>
  <c r="FL39" i="116"/>
  <c r="FK39" i="116"/>
  <c r="FJ39" i="116"/>
  <c r="FI39" i="116"/>
  <c r="FH39" i="116"/>
  <c r="FG39" i="116"/>
  <c r="FE39" i="116"/>
  <c r="FD39" i="116"/>
  <c r="FC39" i="116"/>
  <c r="FB39" i="116"/>
  <c r="FA39" i="116"/>
  <c r="EZ39" i="116"/>
  <c r="EY39" i="116"/>
  <c r="EX39" i="116"/>
  <c r="EW39" i="116"/>
  <c r="EV39" i="116"/>
  <c r="EU39" i="116"/>
  <c r="ET39" i="116"/>
  <c r="ES39" i="116"/>
  <c r="ER39" i="116"/>
  <c r="EQ39" i="116"/>
  <c r="EP39" i="116"/>
  <c r="EO39" i="116"/>
  <c r="EN39" i="116"/>
  <c r="EM39" i="116"/>
  <c r="EL39" i="116"/>
  <c r="EK39" i="116"/>
  <c r="EJ39" i="116"/>
  <c r="EH39" i="116"/>
  <c r="EG39" i="116"/>
  <c r="EF39" i="116"/>
  <c r="EE39" i="116"/>
  <c r="ED39" i="116"/>
  <c r="EC39" i="116"/>
  <c r="EB39" i="116"/>
  <c r="EA39" i="116"/>
  <c r="DZ39" i="116"/>
  <c r="DY39" i="116"/>
  <c r="DX39" i="116"/>
  <c r="DW39" i="116"/>
  <c r="DV39" i="116"/>
  <c r="DT39" i="116"/>
  <c r="DS39" i="116"/>
  <c r="DR39" i="116"/>
  <c r="DQ39" i="116"/>
  <c r="DP39" i="116"/>
  <c r="DO39" i="116"/>
  <c r="DN39" i="116"/>
  <c r="DM39" i="116"/>
  <c r="DL39" i="116"/>
  <c r="DK39" i="116"/>
  <c r="DJ39" i="116"/>
  <c r="DI39" i="116"/>
  <c r="DG39" i="116"/>
  <c r="DF39" i="116"/>
  <c r="DE39" i="116"/>
  <c r="DD39" i="116"/>
  <c r="DC39" i="116"/>
  <c r="DB39" i="116"/>
  <c r="DA39" i="116"/>
  <c r="CZ39" i="116"/>
  <c r="CY39" i="116"/>
  <c r="CX39" i="116"/>
  <c r="CW39" i="116"/>
  <c r="CV39" i="116"/>
  <c r="CT39" i="116"/>
  <c r="CS39" i="116"/>
  <c r="CR39" i="116"/>
  <c r="CQ39" i="116"/>
  <c r="CP39" i="116"/>
  <c r="CO39" i="116"/>
  <c r="CN39" i="116"/>
  <c r="CM39" i="116"/>
  <c r="CL39" i="116"/>
  <c r="CK39" i="116"/>
  <c r="CJ39" i="116"/>
  <c r="CI39" i="116"/>
  <c r="CF39" i="116"/>
  <c r="CE39" i="116"/>
  <c r="CD39" i="116"/>
  <c r="CC39" i="116"/>
  <c r="CB39" i="116"/>
  <c r="CA39" i="116"/>
  <c r="BZ39" i="116"/>
  <c r="BX39" i="116"/>
  <c r="BV39" i="116"/>
  <c r="BT39" i="116"/>
  <c r="BS39" i="116"/>
  <c r="BR39" i="116"/>
  <c r="BQ39" i="116"/>
  <c r="BP39" i="116"/>
  <c r="BO39" i="116"/>
  <c r="BN39" i="116"/>
  <c r="BM39" i="116"/>
  <c r="BL39" i="116"/>
  <c r="BK39" i="116"/>
  <c r="BJ39" i="116"/>
  <c r="BI39" i="116"/>
  <c r="BH39" i="116"/>
  <c r="BG39" i="116"/>
  <c r="BF39" i="116"/>
  <c r="BE39" i="116"/>
  <c r="BC39" i="116"/>
  <c r="BA39" i="116"/>
  <c r="AZ39" i="116"/>
  <c r="AY39" i="116"/>
  <c r="AX39" i="116"/>
  <c r="AW39" i="116"/>
  <c r="AV39" i="116"/>
  <c r="AU39" i="116"/>
  <c r="AT39" i="116"/>
  <c r="AS39" i="116"/>
  <c r="AR39" i="116"/>
  <c r="AQ39" i="116"/>
  <c r="AP39" i="116"/>
  <c r="AO39" i="116"/>
  <c r="AN39" i="116"/>
  <c r="AM39" i="116"/>
  <c r="AL39" i="116"/>
  <c r="AK39" i="116"/>
  <c r="AJ39" i="116"/>
  <c r="AI39" i="116"/>
  <c r="AH39" i="116"/>
  <c r="AG39" i="116"/>
  <c r="AF39" i="116"/>
  <c r="AE39" i="116"/>
  <c r="AD39" i="116"/>
  <c r="AB39" i="116"/>
  <c r="AA39" i="116"/>
  <c r="Z39" i="116"/>
  <c r="Y39" i="116"/>
  <c r="X39" i="116"/>
  <c r="W39" i="116"/>
  <c r="V39" i="116"/>
  <c r="U39" i="116"/>
  <c r="T39" i="116"/>
  <c r="S39" i="116"/>
  <c r="R39" i="116"/>
  <c r="Q39" i="116"/>
  <c r="P39" i="116"/>
  <c r="O39" i="116"/>
  <c r="N39" i="116"/>
  <c r="M39" i="116"/>
  <c r="L39" i="116"/>
  <c r="K39" i="116"/>
  <c r="J39" i="116"/>
  <c r="I39" i="116"/>
  <c r="H39" i="116"/>
  <c r="G39" i="116"/>
  <c r="F39" i="116"/>
  <c r="D39" i="116"/>
  <c r="C39" i="116"/>
  <c r="HH13" i="116"/>
  <c r="HG13" i="116"/>
  <c r="HF13" i="116"/>
  <c r="HD13" i="116"/>
  <c r="HC13" i="116"/>
  <c r="HB13" i="116"/>
  <c r="HA13" i="116"/>
  <c r="GZ13" i="116"/>
  <c r="GY13" i="116"/>
  <c r="GX13" i="116"/>
  <c r="GW13" i="116"/>
  <c r="GV13" i="116"/>
  <c r="GU13" i="116"/>
  <c r="GT13" i="116"/>
  <c r="GR13" i="116"/>
  <c r="GP13" i="116"/>
  <c r="GO13" i="116"/>
  <c r="GN13" i="116"/>
  <c r="GM13" i="116"/>
  <c r="GL13" i="116"/>
  <c r="GK13" i="116"/>
  <c r="GI13" i="116"/>
  <c r="GH13" i="116"/>
  <c r="GG13" i="116"/>
  <c r="GF13" i="116"/>
  <c r="GE13" i="116"/>
  <c r="GD13" i="116"/>
  <c r="GC13" i="116"/>
  <c r="GB13" i="116"/>
  <c r="GA13" i="116"/>
  <c r="FZ13" i="116"/>
  <c r="FY13" i="116"/>
  <c r="FX13" i="116"/>
  <c r="FW13" i="116"/>
  <c r="FV13" i="116"/>
  <c r="FT13" i="116"/>
  <c r="FS13" i="116"/>
  <c r="FR13" i="116"/>
  <c r="FQ13" i="116"/>
  <c r="FO13" i="116"/>
  <c r="FN13" i="116"/>
  <c r="FM13" i="116"/>
  <c r="FL13" i="116"/>
  <c r="FK13" i="116"/>
  <c r="FJ13" i="116"/>
  <c r="FI13" i="116"/>
  <c r="FH13" i="116"/>
  <c r="FG13" i="116"/>
  <c r="FE13" i="116"/>
  <c r="FD13" i="116"/>
  <c r="FC13" i="116"/>
  <c r="FB13" i="116"/>
  <c r="FA13" i="116"/>
  <c r="EZ13" i="116"/>
  <c r="EY13" i="116"/>
  <c r="EX13" i="116"/>
  <c r="EW13" i="116"/>
  <c r="EV13" i="116"/>
  <c r="EU13" i="116"/>
  <c r="ET13" i="116"/>
  <c r="ES13" i="116"/>
  <c r="ER13" i="116"/>
  <c r="EQ13" i="116"/>
  <c r="EP13" i="116"/>
  <c r="EO13" i="116"/>
  <c r="EN13" i="116"/>
  <c r="EM13" i="116"/>
  <c r="EL13" i="116"/>
  <c r="EK13" i="116"/>
  <c r="EJ13" i="116"/>
  <c r="EH13" i="116"/>
  <c r="EG13" i="116"/>
  <c r="EF13" i="116"/>
  <c r="EE13" i="116"/>
  <c r="ED13" i="116"/>
  <c r="EC13" i="116"/>
  <c r="EB13" i="116"/>
  <c r="EA13" i="116"/>
  <c r="DZ13" i="116"/>
  <c r="DY13" i="116"/>
  <c r="DX13" i="116"/>
  <c r="DW13" i="116"/>
  <c r="DV13" i="116"/>
  <c r="DT13" i="116"/>
  <c r="DS13" i="116"/>
  <c r="DR13" i="116"/>
  <c r="DQ13" i="116"/>
  <c r="DP13" i="116"/>
  <c r="DO13" i="116"/>
  <c r="DN13" i="116"/>
  <c r="DM13" i="116"/>
  <c r="DL13" i="116"/>
  <c r="DK13" i="116"/>
  <c r="DJ13" i="116"/>
  <c r="DI13" i="116"/>
  <c r="DG13" i="116"/>
  <c r="DF13" i="116"/>
  <c r="DE13" i="116"/>
  <c r="DD13" i="116"/>
  <c r="DC13" i="116"/>
  <c r="DB13" i="116"/>
  <c r="DA13" i="116"/>
  <c r="CZ13" i="116"/>
  <c r="CY13" i="116"/>
  <c r="CX13" i="116"/>
  <c r="CW13" i="116"/>
  <c r="CV13" i="116"/>
  <c r="CT13" i="116"/>
  <c r="CS13" i="116"/>
  <c r="CR13" i="116"/>
  <c r="CQ13" i="116"/>
  <c r="CP13" i="116"/>
  <c r="CO13" i="116"/>
  <c r="CN13" i="116"/>
  <c r="CM13" i="116"/>
  <c r="CL13" i="116"/>
  <c r="CK13" i="116"/>
  <c r="CJ13" i="116"/>
  <c r="CI13" i="116"/>
  <c r="CF13" i="116"/>
  <c r="CE13" i="116"/>
  <c r="CD13" i="116"/>
  <c r="CC13" i="116"/>
  <c r="CB13" i="116"/>
  <c r="CA13" i="116"/>
  <c r="BZ13" i="116"/>
  <c r="BX13" i="116"/>
  <c r="BV13" i="116"/>
  <c r="BT13" i="116"/>
  <c r="BS13" i="116"/>
  <c r="BR13" i="116"/>
  <c r="BQ13" i="116"/>
  <c r="BP13" i="116"/>
  <c r="BO13" i="116"/>
  <c r="BN13" i="116"/>
  <c r="BM13" i="116"/>
  <c r="BL13" i="116"/>
  <c r="BK13" i="116"/>
  <c r="BJ13" i="116"/>
  <c r="BI13" i="116"/>
  <c r="BH13" i="116"/>
  <c r="BG13" i="116"/>
  <c r="BF13" i="116"/>
  <c r="BE13" i="116"/>
  <c r="BC13" i="116"/>
  <c r="BA13" i="116"/>
  <c r="AZ13" i="116"/>
  <c r="AY13" i="116"/>
  <c r="AX13" i="116"/>
  <c r="AW13" i="116"/>
  <c r="AV13" i="116"/>
  <c r="AU13" i="116"/>
  <c r="AT13" i="116"/>
  <c r="AS13" i="116"/>
  <c r="AR13" i="116"/>
  <c r="AQ13" i="116"/>
  <c r="AP13" i="116"/>
  <c r="AO13" i="116"/>
  <c r="AN13" i="116"/>
  <c r="AM13" i="116"/>
  <c r="AL13" i="116"/>
  <c r="AK13" i="116"/>
  <c r="AJ13" i="116"/>
  <c r="AI13" i="116"/>
  <c r="AH13" i="116"/>
  <c r="AG13" i="116"/>
  <c r="AF13" i="116"/>
  <c r="AE13" i="116"/>
  <c r="AD13" i="116"/>
  <c r="AB13" i="116"/>
  <c r="AA13" i="116"/>
  <c r="Z13" i="116"/>
  <c r="Y13" i="116"/>
  <c r="X13" i="116"/>
  <c r="W13" i="116"/>
  <c r="V13" i="116"/>
  <c r="U13" i="116"/>
  <c r="T13" i="116"/>
  <c r="S13" i="116"/>
  <c r="R13" i="116"/>
  <c r="Q13" i="116"/>
  <c r="P13" i="116"/>
  <c r="O13" i="116"/>
  <c r="N13" i="116"/>
  <c r="M13" i="116"/>
  <c r="L13" i="116"/>
  <c r="K13" i="116"/>
  <c r="J13" i="116"/>
  <c r="I13" i="116"/>
  <c r="H13" i="116"/>
  <c r="G13" i="116"/>
  <c r="F13" i="116"/>
  <c r="D13" i="116"/>
  <c r="C13" i="116"/>
  <c r="HH12" i="116"/>
  <c r="HG12" i="116"/>
  <c r="HF12" i="116"/>
  <c r="HD12" i="116"/>
  <c r="HC12" i="116"/>
  <c r="HB12" i="116"/>
  <c r="HA12" i="116"/>
  <c r="GZ12" i="116"/>
  <c r="GY12" i="116"/>
  <c r="GX12" i="116"/>
  <c r="GW12" i="116"/>
  <c r="GV12" i="116"/>
  <c r="GU12" i="116"/>
  <c r="GT12" i="116"/>
  <c r="GR12" i="116"/>
  <c r="GP12" i="116"/>
  <c r="GO12" i="116"/>
  <c r="GN12" i="116"/>
  <c r="GM12" i="116"/>
  <c r="GL12" i="116"/>
  <c r="GK12" i="116"/>
  <c r="GI12" i="116"/>
  <c r="GH12" i="116"/>
  <c r="GG12" i="116"/>
  <c r="GF12" i="116"/>
  <c r="GE12" i="116"/>
  <c r="GD12" i="116"/>
  <c r="GC12" i="116"/>
  <c r="GB12" i="116"/>
  <c r="GA12" i="116"/>
  <c r="FZ12" i="116"/>
  <c r="FY12" i="116"/>
  <c r="FX12" i="116"/>
  <c r="FW12" i="116"/>
  <c r="FV12" i="116"/>
  <c r="FT12" i="116"/>
  <c r="FS12" i="116"/>
  <c r="FR12" i="116"/>
  <c r="FQ12" i="116"/>
  <c r="FO12" i="116"/>
  <c r="FN12" i="116"/>
  <c r="FM12" i="116"/>
  <c r="FL12" i="116"/>
  <c r="FK12" i="116"/>
  <c r="FJ12" i="116"/>
  <c r="FI12" i="116"/>
  <c r="FH12" i="116"/>
  <c r="FG12" i="116"/>
  <c r="FE12" i="116"/>
  <c r="FD12" i="116"/>
  <c r="FC12" i="116"/>
  <c r="FB12" i="116"/>
  <c r="FA12" i="116"/>
  <c r="EZ12" i="116"/>
  <c r="EY12" i="116"/>
  <c r="EX12" i="116"/>
  <c r="EW12" i="116"/>
  <c r="EV12" i="116"/>
  <c r="EU12" i="116"/>
  <c r="ET12" i="116"/>
  <c r="ES12" i="116"/>
  <c r="ER12" i="116"/>
  <c r="EQ12" i="116"/>
  <c r="EP12" i="116"/>
  <c r="EO12" i="116"/>
  <c r="EN12" i="116"/>
  <c r="EM12" i="116"/>
  <c r="EL12" i="116"/>
  <c r="EK12" i="116"/>
  <c r="EJ12" i="116"/>
  <c r="EH12" i="116"/>
  <c r="EG12" i="116"/>
  <c r="EF12" i="116"/>
  <c r="EE12" i="116"/>
  <c r="ED12" i="116"/>
  <c r="EC12" i="116"/>
  <c r="EB12" i="116"/>
  <c r="EA12" i="116"/>
  <c r="DZ12" i="116"/>
  <c r="DY12" i="116"/>
  <c r="DX12" i="116"/>
  <c r="DW12" i="116"/>
  <c r="DV12" i="116"/>
  <c r="DT12" i="116"/>
  <c r="DS12" i="116"/>
  <c r="DR12" i="116"/>
  <c r="DQ12" i="116"/>
  <c r="DP12" i="116"/>
  <c r="DO12" i="116"/>
  <c r="DN12" i="116"/>
  <c r="DM12" i="116"/>
  <c r="DL12" i="116"/>
  <c r="DK12" i="116"/>
  <c r="DJ12" i="116"/>
  <c r="DI12" i="116"/>
  <c r="DG12" i="116"/>
  <c r="DF12" i="116"/>
  <c r="DE12" i="116"/>
  <c r="DD12" i="116"/>
  <c r="DC12" i="116"/>
  <c r="DB12" i="116"/>
  <c r="DA12" i="116"/>
  <c r="CZ12" i="116"/>
  <c r="CY12" i="116"/>
  <c r="CX12" i="116"/>
  <c r="CW12" i="116"/>
  <c r="CV12" i="116"/>
  <c r="CT12" i="116"/>
  <c r="CS12" i="116"/>
  <c r="CR12" i="116"/>
  <c r="CQ12" i="116"/>
  <c r="CP12" i="116"/>
  <c r="CO12" i="116"/>
  <c r="CN12" i="116"/>
  <c r="CM12" i="116"/>
  <c r="CL12" i="116"/>
  <c r="CK12" i="116"/>
  <c r="CJ12" i="116"/>
  <c r="CI12" i="116"/>
  <c r="CF12" i="116"/>
  <c r="CE12" i="116"/>
  <c r="CD12" i="116"/>
  <c r="CC12" i="116"/>
  <c r="CB12" i="116"/>
  <c r="CA12" i="116"/>
  <c r="BZ12" i="116"/>
  <c r="BX12" i="116"/>
  <c r="BV12" i="116"/>
  <c r="BT12" i="116"/>
  <c r="BS12" i="116"/>
  <c r="BR12" i="116"/>
  <c r="BQ12" i="116"/>
  <c r="BP12" i="116"/>
  <c r="BO12" i="116"/>
  <c r="BN12" i="116"/>
  <c r="BM12" i="116"/>
  <c r="BL12" i="116"/>
  <c r="BK12" i="116"/>
  <c r="BJ12" i="116"/>
  <c r="BI12" i="116"/>
  <c r="BH12" i="116"/>
  <c r="BG12" i="116"/>
  <c r="BF12" i="116"/>
  <c r="BE12" i="116"/>
  <c r="BC12" i="116"/>
  <c r="BA12" i="116"/>
  <c r="AZ12" i="116"/>
  <c r="AY12" i="116"/>
  <c r="AX12" i="116"/>
  <c r="AW12" i="116"/>
  <c r="AV12" i="116"/>
  <c r="AU12" i="116"/>
  <c r="AT12" i="116"/>
  <c r="AS12" i="116"/>
  <c r="AR12" i="116"/>
  <c r="AQ12" i="116"/>
  <c r="AP12" i="116"/>
  <c r="AO12" i="116"/>
  <c r="AN12" i="116"/>
  <c r="AM12" i="116"/>
  <c r="AL12" i="116"/>
  <c r="AK12" i="116"/>
  <c r="AJ12" i="116"/>
  <c r="AI12" i="116"/>
  <c r="AH12" i="116"/>
  <c r="AG12" i="116"/>
  <c r="AF12" i="116"/>
  <c r="AE12" i="116"/>
  <c r="AD12" i="116"/>
  <c r="AB12" i="116"/>
  <c r="AA12" i="116"/>
  <c r="Z12" i="116"/>
  <c r="Y12" i="116"/>
  <c r="X12" i="116"/>
  <c r="W12" i="116"/>
  <c r="V12" i="116"/>
  <c r="U12" i="116"/>
  <c r="T12" i="116"/>
  <c r="S12" i="116"/>
  <c r="R12" i="116"/>
  <c r="Q12" i="116"/>
  <c r="P12" i="116"/>
  <c r="O12" i="116"/>
  <c r="N12" i="116"/>
  <c r="M12" i="116"/>
  <c r="L12" i="116"/>
  <c r="K12" i="116"/>
  <c r="J12" i="116"/>
  <c r="I12" i="116"/>
  <c r="H12" i="116"/>
  <c r="G12" i="116"/>
  <c r="F12" i="116"/>
  <c r="D12" i="116"/>
  <c r="C12" i="116"/>
  <c r="HH11" i="116"/>
  <c r="HG11" i="116"/>
  <c r="HF11" i="116"/>
  <c r="HD11" i="116"/>
  <c r="HC11" i="116"/>
  <c r="HB11" i="116"/>
  <c r="HA11" i="116"/>
  <c r="GZ11" i="116"/>
  <c r="GY11" i="116"/>
  <c r="GX11" i="116"/>
  <c r="GW11" i="116"/>
  <c r="GV11" i="116"/>
  <c r="GU11" i="116"/>
  <c r="GT11" i="116"/>
  <c r="GR11" i="116"/>
  <c r="GP11" i="116"/>
  <c r="GO11" i="116"/>
  <c r="GN11" i="116"/>
  <c r="GM11" i="116"/>
  <c r="GL11" i="116"/>
  <c r="GK11" i="116"/>
  <c r="GI11" i="116"/>
  <c r="GH11" i="116"/>
  <c r="GG11" i="116"/>
  <c r="GF11" i="116"/>
  <c r="GE11" i="116"/>
  <c r="GD11" i="116"/>
  <c r="GC11" i="116"/>
  <c r="GB11" i="116"/>
  <c r="GA11" i="116"/>
  <c r="FZ11" i="116"/>
  <c r="FY11" i="116"/>
  <c r="FX11" i="116"/>
  <c r="FW11" i="116"/>
  <c r="FV11" i="116"/>
  <c r="FT11" i="116"/>
  <c r="FS11" i="116"/>
  <c r="FR11" i="116"/>
  <c r="FQ11" i="116"/>
  <c r="FO11" i="116"/>
  <c r="FN11" i="116"/>
  <c r="FM11" i="116"/>
  <c r="FL11" i="116"/>
  <c r="FK11" i="116"/>
  <c r="FJ11" i="116"/>
  <c r="FI11" i="116"/>
  <c r="FH11" i="116"/>
  <c r="FG11" i="116"/>
  <c r="FE11" i="116"/>
  <c r="FD11" i="116"/>
  <c r="FC11" i="116"/>
  <c r="FB11" i="116"/>
  <c r="FA11" i="116"/>
  <c r="EZ11" i="116"/>
  <c r="EY11" i="116"/>
  <c r="EX11" i="116"/>
  <c r="EW11" i="116"/>
  <c r="EV11" i="116"/>
  <c r="EU11" i="116"/>
  <c r="ET11" i="116"/>
  <c r="ES11" i="116"/>
  <c r="ER11" i="116"/>
  <c r="EQ11" i="116"/>
  <c r="EP11" i="116"/>
  <c r="EO11" i="116"/>
  <c r="EN11" i="116"/>
  <c r="EM11" i="116"/>
  <c r="EL11" i="116"/>
  <c r="EK11" i="116"/>
  <c r="EJ11" i="116"/>
  <c r="EH11" i="116"/>
  <c r="EG11" i="116"/>
  <c r="EF11" i="116"/>
  <c r="EE11" i="116"/>
  <c r="ED11" i="116"/>
  <c r="EC11" i="116"/>
  <c r="EB11" i="116"/>
  <c r="EA11" i="116"/>
  <c r="DZ11" i="116"/>
  <c r="DY11" i="116"/>
  <c r="DX11" i="116"/>
  <c r="DW11" i="116"/>
  <c r="DV11" i="116"/>
  <c r="DT11" i="116"/>
  <c r="DS11" i="116"/>
  <c r="DR11" i="116"/>
  <c r="DQ11" i="116"/>
  <c r="DP11" i="116"/>
  <c r="DO11" i="116"/>
  <c r="DN11" i="116"/>
  <c r="DM11" i="116"/>
  <c r="DL11" i="116"/>
  <c r="DK11" i="116"/>
  <c r="DJ11" i="116"/>
  <c r="DI11" i="116"/>
  <c r="DG11" i="116"/>
  <c r="DF11" i="116"/>
  <c r="DE11" i="116"/>
  <c r="DD11" i="116"/>
  <c r="DC11" i="116"/>
  <c r="DB11" i="116"/>
  <c r="DA11" i="116"/>
  <c r="CZ11" i="116"/>
  <c r="CY11" i="116"/>
  <c r="CX11" i="116"/>
  <c r="CW11" i="116"/>
  <c r="CV11" i="116"/>
  <c r="CT11" i="116"/>
  <c r="CS11" i="116"/>
  <c r="CR11" i="116"/>
  <c r="CQ11" i="116"/>
  <c r="CP11" i="116"/>
  <c r="CO11" i="116"/>
  <c r="CN11" i="116"/>
  <c r="CM11" i="116"/>
  <c r="CL11" i="116"/>
  <c r="CK11" i="116"/>
  <c r="CJ11" i="116"/>
  <c r="CI11" i="116"/>
  <c r="CF11" i="116"/>
  <c r="CE11" i="116"/>
  <c r="CD11" i="116"/>
  <c r="CC11" i="116"/>
  <c r="CB11" i="116"/>
  <c r="CA11" i="116"/>
  <c r="BZ11" i="116"/>
  <c r="BX11" i="116"/>
  <c r="BV11" i="116"/>
  <c r="BU11" i="116"/>
  <c r="BT11" i="116"/>
  <c r="BS11" i="116"/>
  <c r="BR11" i="116"/>
  <c r="BQ11" i="116"/>
  <c r="BP11" i="116"/>
  <c r="BO11" i="116"/>
  <c r="BN11" i="116"/>
  <c r="BM11" i="116"/>
  <c r="BL11" i="116"/>
  <c r="BK11" i="116"/>
  <c r="BJ11" i="116"/>
  <c r="BI11" i="116"/>
  <c r="BH11" i="116"/>
  <c r="BG11" i="116"/>
  <c r="BF11" i="116"/>
  <c r="BE11" i="116"/>
  <c r="BC11" i="116"/>
  <c r="BA11" i="116"/>
  <c r="AZ11" i="116"/>
  <c r="AY11" i="116"/>
  <c r="AX11" i="116"/>
  <c r="AW11" i="116"/>
  <c r="AV11" i="116"/>
  <c r="AU11" i="116"/>
  <c r="AT11" i="116"/>
  <c r="AS11" i="116"/>
  <c r="AR11" i="116"/>
  <c r="AQ11" i="116"/>
  <c r="AP11" i="116"/>
  <c r="AO11" i="116"/>
  <c r="AN11" i="116"/>
  <c r="AM11" i="116"/>
  <c r="AL11" i="116"/>
  <c r="AK11" i="116"/>
  <c r="AJ11" i="116"/>
  <c r="AI11" i="116"/>
  <c r="AH11" i="116"/>
  <c r="AG11" i="116"/>
  <c r="AF11" i="116"/>
  <c r="AE11" i="116"/>
  <c r="AD11" i="116"/>
  <c r="AB11" i="116"/>
  <c r="AA11" i="116"/>
  <c r="Z11" i="116"/>
  <c r="Y11" i="116"/>
  <c r="X11" i="116"/>
  <c r="W11" i="116"/>
  <c r="V11" i="116"/>
  <c r="U11" i="116"/>
  <c r="T11" i="116"/>
  <c r="S11" i="116"/>
  <c r="R11" i="116"/>
  <c r="Q11" i="116"/>
  <c r="P11" i="116"/>
  <c r="O11" i="116"/>
  <c r="N11" i="116"/>
  <c r="M11" i="116"/>
  <c r="L11" i="116"/>
  <c r="K11" i="116"/>
  <c r="J11" i="116"/>
  <c r="I11" i="116"/>
  <c r="H11" i="116"/>
  <c r="G11" i="116"/>
  <c r="F11" i="116"/>
  <c r="D11" i="116"/>
  <c r="C11" i="116"/>
  <c r="HH10" i="116"/>
  <c r="HG10" i="116"/>
  <c r="HF10" i="116"/>
  <c r="HD10" i="116"/>
  <c r="HC10" i="116"/>
  <c r="HB10" i="116"/>
  <c r="HA10" i="116"/>
  <c r="GZ10" i="116"/>
  <c r="GY10" i="116"/>
  <c r="GX10" i="116"/>
  <c r="GW10" i="116"/>
  <c r="GV10" i="116"/>
  <c r="GU10" i="116"/>
  <c r="GT10" i="116"/>
  <c r="GR10" i="116"/>
  <c r="GP10" i="116"/>
  <c r="GO10" i="116"/>
  <c r="GN10" i="116"/>
  <c r="GM10" i="116"/>
  <c r="GL10" i="116"/>
  <c r="GK10" i="116"/>
  <c r="GI10" i="116"/>
  <c r="GH10" i="116"/>
  <c r="GG10" i="116"/>
  <c r="GF10" i="116"/>
  <c r="GE10" i="116"/>
  <c r="GD10" i="116"/>
  <c r="GC10" i="116"/>
  <c r="GB10" i="116"/>
  <c r="GA10" i="116"/>
  <c r="FZ10" i="116"/>
  <c r="FY10" i="116"/>
  <c r="FX10" i="116"/>
  <c r="FW10" i="116"/>
  <c r="FV10" i="116"/>
  <c r="FT10" i="116"/>
  <c r="FS10" i="116"/>
  <c r="FR10" i="116"/>
  <c r="FQ10" i="116"/>
  <c r="FO10" i="116"/>
  <c r="FN10" i="116"/>
  <c r="FM10" i="116"/>
  <c r="FL10" i="116"/>
  <c r="FK10" i="116"/>
  <c r="FJ10" i="116"/>
  <c r="FI10" i="116"/>
  <c r="FH10" i="116"/>
  <c r="FG10" i="116"/>
  <c r="FE10" i="116"/>
  <c r="FD10" i="116"/>
  <c r="FC10" i="116"/>
  <c r="FB10" i="116"/>
  <c r="FA10" i="116"/>
  <c r="EZ10" i="116"/>
  <c r="EY10" i="116"/>
  <c r="EX10" i="116"/>
  <c r="EW10" i="116"/>
  <c r="EV10" i="116"/>
  <c r="EU10" i="116"/>
  <c r="ET10" i="116"/>
  <c r="ES10" i="116"/>
  <c r="ER10" i="116"/>
  <c r="EQ10" i="116"/>
  <c r="EP10" i="116"/>
  <c r="EO10" i="116"/>
  <c r="EN10" i="116"/>
  <c r="EM10" i="116"/>
  <c r="EL10" i="116"/>
  <c r="EK10" i="116"/>
  <c r="EJ10" i="116"/>
  <c r="EH10" i="116"/>
  <c r="EG10" i="116"/>
  <c r="EF10" i="116"/>
  <c r="EE10" i="116"/>
  <c r="ED10" i="116"/>
  <c r="EC10" i="116"/>
  <c r="EB10" i="116"/>
  <c r="EA10" i="116"/>
  <c r="DZ10" i="116"/>
  <c r="DY10" i="116"/>
  <c r="DX10" i="116"/>
  <c r="DW10" i="116"/>
  <c r="DV10" i="116"/>
  <c r="DT10" i="116"/>
  <c r="DS10" i="116"/>
  <c r="DR10" i="116"/>
  <c r="DQ10" i="116"/>
  <c r="DP10" i="116"/>
  <c r="DO10" i="116"/>
  <c r="DN10" i="116"/>
  <c r="DM10" i="116"/>
  <c r="DL10" i="116"/>
  <c r="DK10" i="116"/>
  <c r="DJ10" i="116"/>
  <c r="DI10" i="116"/>
  <c r="DG10" i="116"/>
  <c r="DF10" i="116"/>
  <c r="DE10" i="116"/>
  <c r="DD10" i="116"/>
  <c r="DC10" i="116"/>
  <c r="DB10" i="116"/>
  <c r="DA10" i="116"/>
  <c r="CZ10" i="116"/>
  <c r="CY10" i="116"/>
  <c r="CX10" i="116"/>
  <c r="CW10" i="116"/>
  <c r="CV10" i="116"/>
  <c r="CT10" i="116"/>
  <c r="CS10" i="116"/>
  <c r="CR10" i="116"/>
  <c r="CQ10" i="116"/>
  <c r="CP10" i="116"/>
  <c r="CO10" i="116"/>
  <c r="CN10" i="116"/>
  <c r="CM10" i="116"/>
  <c r="CL10" i="116"/>
  <c r="CK10" i="116"/>
  <c r="CJ10" i="116"/>
  <c r="CI10" i="116"/>
  <c r="CF10" i="116"/>
  <c r="CE10" i="116"/>
  <c r="CD10" i="116"/>
  <c r="CC10" i="116"/>
  <c r="CB10" i="116"/>
  <c r="CA10" i="116"/>
  <c r="BZ10" i="116"/>
  <c r="BX10" i="116"/>
  <c r="BV10" i="116"/>
  <c r="BT10" i="116"/>
  <c r="BS10" i="116"/>
  <c r="BR10" i="116"/>
  <c r="BQ10" i="116"/>
  <c r="BP10" i="116"/>
  <c r="BO10" i="116"/>
  <c r="BN10" i="116"/>
  <c r="BM10" i="116"/>
  <c r="BL10" i="116"/>
  <c r="BK10" i="116"/>
  <c r="BJ10" i="116"/>
  <c r="BI10" i="116"/>
  <c r="BH10" i="116"/>
  <c r="BG10" i="116"/>
  <c r="BF10" i="116"/>
  <c r="BE10" i="116"/>
  <c r="BC10" i="116"/>
  <c r="BA10" i="116"/>
  <c r="AZ10" i="116"/>
  <c r="AY10" i="116"/>
  <c r="AX10" i="116"/>
  <c r="AW10" i="116"/>
  <c r="AV10" i="116"/>
  <c r="AU10" i="116"/>
  <c r="AT10" i="116"/>
  <c r="AS10" i="116"/>
  <c r="AR10" i="116"/>
  <c r="AQ10" i="116"/>
  <c r="AP10" i="116"/>
  <c r="AO10" i="116"/>
  <c r="AN10" i="116"/>
  <c r="AM10" i="116"/>
  <c r="AL10" i="116"/>
  <c r="AK10" i="116"/>
  <c r="AJ10" i="116"/>
  <c r="AI10" i="116"/>
  <c r="AH10" i="116"/>
  <c r="AG10" i="116"/>
  <c r="AF10" i="116"/>
  <c r="AE10" i="116"/>
  <c r="AD10" i="116"/>
  <c r="AB10" i="116"/>
  <c r="AA10" i="116"/>
  <c r="Z10" i="116"/>
  <c r="Y10" i="116"/>
  <c r="X10" i="116"/>
  <c r="W10" i="116"/>
  <c r="V10" i="116"/>
  <c r="U10" i="116"/>
  <c r="T10" i="116"/>
  <c r="S10" i="116"/>
  <c r="R10" i="116"/>
  <c r="Q10" i="116"/>
  <c r="P10" i="116"/>
  <c r="O10" i="116"/>
  <c r="N10" i="116"/>
  <c r="M10" i="116"/>
  <c r="L10" i="116"/>
  <c r="K10" i="116"/>
  <c r="J10" i="116"/>
  <c r="I10" i="116"/>
  <c r="H10" i="116"/>
  <c r="G10" i="116"/>
  <c r="F10" i="116"/>
  <c r="D10" i="116"/>
  <c r="C10" i="116"/>
  <c r="HH8" i="116"/>
  <c r="HG8" i="116"/>
  <c r="HF8" i="116"/>
  <c r="HD8" i="116"/>
  <c r="HC8" i="116"/>
  <c r="HB8" i="116"/>
  <c r="HA8" i="116"/>
  <c r="GZ8" i="116"/>
  <c r="GY8" i="116"/>
  <c r="GX8" i="116"/>
  <c r="GW8" i="116"/>
  <c r="GV8" i="116"/>
  <c r="GU8" i="116"/>
  <c r="GT8" i="116"/>
  <c r="GR8" i="116"/>
  <c r="GP8" i="116"/>
  <c r="GO8" i="116"/>
  <c r="GN8" i="116"/>
  <c r="GM8" i="116"/>
  <c r="GL8" i="116"/>
  <c r="GK8" i="116"/>
  <c r="GI8" i="116"/>
  <c r="GH8" i="116"/>
  <c r="GG8" i="116"/>
  <c r="GF8" i="116"/>
  <c r="GE8" i="116"/>
  <c r="GD8" i="116"/>
  <c r="GC8" i="116"/>
  <c r="GB8" i="116"/>
  <c r="GA8" i="116"/>
  <c r="FZ8" i="116"/>
  <c r="FY8" i="116"/>
  <c r="FX8" i="116"/>
  <c r="FW8" i="116"/>
  <c r="FV8" i="116"/>
  <c r="FT8" i="116"/>
  <c r="FS8" i="116"/>
  <c r="FR8" i="116"/>
  <c r="FQ8" i="116"/>
  <c r="FO8" i="116"/>
  <c r="FN8" i="116"/>
  <c r="FM8" i="116"/>
  <c r="FL8" i="116"/>
  <c r="FK8" i="116"/>
  <c r="FJ8" i="116"/>
  <c r="FI8" i="116"/>
  <c r="FH8" i="116"/>
  <c r="FG8" i="116"/>
  <c r="FE8" i="116"/>
  <c r="FD8" i="116"/>
  <c r="FC8" i="116"/>
  <c r="FB8" i="116"/>
  <c r="FA8" i="116"/>
  <c r="EZ8" i="116"/>
  <c r="EY8" i="116"/>
  <c r="EX8" i="116"/>
  <c r="EW8" i="116"/>
  <c r="EV8" i="116"/>
  <c r="EU8" i="116"/>
  <c r="ET8" i="116"/>
  <c r="ES8" i="116"/>
  <c r="ER8" i="116"/>
  <c r="EQ8" i="116"/>
  <c r="EP8" i="116"/>
  <c r="EO8" i="116"/>
  <c r="EN8" i="116"/>
  <c r="EM8" i="116"/>
  <c r="EL8" i="116"/>
  <c r="EK8" i="116"/>
  <c r="EJ8" i="116"/>
  <c r="EH8" i="116"/>
  <c r="EG8" i="116"/>
  <c r="EF8" i="116"/>
  <c r="EE8" i="116"/>
  <c r="ED8" i="116"/>
  <c r="EC8" i="116"/>
  <c r="EB8" i="116"/>
  <c r="EA8" i="116"/>
  <c r="DZ8" i="116"/>
  <c r="DY8" i="116"/>
  <c r="DX8" i="116"/>
  <c r="DW8" i="116"/>
  <c r="DV8" i="116"/>
  <c r="DT8" i="116"/>
  <c r="DS8" i="116"/>
  <c r="DR8" i="116"/>
  <c r="DQ8" i="116"/>
  <c r="DP8" i="116"/>
  <c r="DO8" i="116"/>
  <c r="DN8" i="116"/>
  <c r="DM8" i="116"/>
  <c r="DL8" i="116"/>
  <c r="DK8" i="116"/>
  <c r="DJ8" i="116"/>
  <c r="DI8" i="116"/>
  <c r="DG8" i="116"/>
  <c r="DF8" i="116"/>
  <c r="DE8" i="116"/>
  <c r="DD8" i="116"/>
  <c r="DC8" i="116"/>
  <c r="DB8" i="116"/>
  <c r="DA8" i="116"/>
  <c r="CZ8" i="116"/>
  <c r="CY8" i="116"/>
  <c r="CX8" i="116"/>
  <c r="CW8" i="116"/>
  <c r="CV8" i="116"/>
  <c r="CT8" i="116"/>
  <c r="CS8" i="116"/>
  <c r="CR8" i="116"/>
  <c r="CQ8" i="116"/>
  <c r="CP8" i="116"/>
  <c r="CO8" i="116"/>
  <c r="CN8" i="116"/>
  <c r="CM8" i="116"/>
  <c r="CL8" i="116"/>
  <c r="CK8" i="116"/>
  <c r="CJ8" i="116"/>
  <c r="CI8" i="116"/>
  <c r="CF8" i="116"/>
  <c r="CE8" i="116"/>
  <c r="CD8" i="116"/>
  <c r="CC8" i="116"/>
  <c r="CB8" i="116"/>
  <c r="CA8" i="116"/>
  <c r="BZ8" i="116"/>
  <c r="BX8" i="116"/>
  <c r="BV8" i="116"/>
  <c r="BT8" i="116"/>
  <c r="BS8" i="116"/>
  <c r="BR8" i="116"/>
  <c r="BQ8" i="116"/>
  <c r="BP8" i="116"/>
  <c r="BO8" i="116"/>
  <c r="BN8" i="116"/>
  <c r="BM8" i="116"/>
  <c r="BL8" i="116"/>
  <c r="BK8" i="116"/>
  <c r="BJ8" i="116"/>
  <c r="BI8" i="116"/>
  <c r="BH8" i="116"/>
  <c r="BG8" i="116"/>
  <c r="BF8" i="116"/>
  <c r="BE8" i="116"/>
  <c r="BC8" i="116"/>
  <c r="BA8" i="116"/>
  <c r="AZ8" i="116"/>
  <c r="AY8" i="116"/>
  <c r="AX8" i="116"/>
  <c r="AW8" i="116"/>
  <c r="AV8" i="116"/>
  <c r="AU8" i="116"/>
  <c r="AT8" i="116"/>
  <c r="AS8" i="116"/>
  <c r="AR8" i="116"/>
  <c r="AQ8" i="116"/>
  <c r="AP8" i="116"/>
  <c r="AO8" i="116"/>
  <c r="AN8" i="116"/>
  <c r="AM8" i="116"/>
  <c r="AL8" i="116"/>
  <c r="AK8" i="116"/>
  <c r="AJ8" i="116"/>
  <c r="AI8" i="116"/>
  <c r="AH8" i="116"/>
  <c r="AG8" i="116"/>
  <c r="AF8" i="116"/>
  <c r="AE8" i="116"/>
  <c r="AD8" i="116"/>
  <c r="AB8" i="116"/>
  <c r="AA8" i="116"/>
  <c r="Z8" i="116"/>
  <c r="Y8" i="116"/>
  <c r="X8" i="116"/>
  <c r="W8" i="116"/>
  <c r="V8" i="116"/>
  <c r="U8" i="116"/>
  <c r="T8" i="116"/>
  <c r="S8" i="116"/>
  <c r="R8" i="116"/>
  <c r="Q8" i="116"/>
  <c r="P8" i="116"/>
  <c r="O8" i="116"/>
  <c r="N8" i="116"/>
  <c r="M8" i="116"/>
  <c r="L8" i="116"/>
  <c r="K8" i="116"/>
  <c r="J8" i="116"/>
  <c r="I8" i="116"/>
  <c r="H8" i="116"/>
  <c r="G8" i="116"/>
  <c r="F8" i="116"/>
  <c r="D8" i="116"/>
  <c r="C8" i="116"/>
  <c r="HH7" i="116"/>
  <c r="HG7" i="116"/>
  <c r="HF7" i="116"/>
  <c r="HD7" i="116"/>
  <c r="HC7" i="116"/>
  <c r="HB7" i="116"/>
  <c r="HA7" i="116"/>
  <c r="GZ7" i="116"/>
  <c r="GY7" i="116"/>
  <c r="GX7" i="116"/>
  <c r="GW7" i="116"/>
  <c r="GV7" i="116"/>
  <c r="GU7" i="116"/>
  <c r="GT7" i="116"/>
  <c r="GR7" i="116"/>
  <c r="GP7" i="116"/>
  <c r="GO7" i="116"/>
  <c r="GN7" i="116"/>
  <c r="GM7" i="116"/>
  <c r="GL7" i="116"/>
  <c r="GK7" i="116"/>
  <c r="GI7" i="116"/>
  <c r="GH7" i="116"/>
  <c r="GG7" i="116"/>
  <c r="GF7" i="116"/>
  <c r="GE7" i="116"/>
  <c r="GD7" i="116"/>
  <c r="GC7" i="116"/>
  <c r="GB7" i="116"/>
  <c r="GA7" i="116"/>
  <c r="FZ7" i="116"/>
  <c r="FY7" i="116"/>
  <c r="FX7" i="116"/>
  <c r="FW7" i="116"/>
  <c r="FV7" i="116"/>
  <c r="FT7" i="116"/>
  <c r="FS7" i="116"/>
  <c r="FR7" i="116"/>
  <c r="FQ7" i="116"/>
  <c r="FO7" i="116"/>
  <c r="FN7" i="116"/>
  <c r="FM7" i="116"/>
  <c r="FL7" i="116"/>
  <c r="FK7" i="116"/>
  <c r="FJ7" i="116"/>
  <c r="FI7" i="116"/>
  <c r="FH7" i="116"/>
  <c r="FG7" i="116"/>
  <c r="FE7" i="116"/>
  <c r="FD7" i="116"/>
  <c r="FC7" i="116"/>
  <c r="FB7" i="116"/>
  <c r="FA7" i="116"/>
  <c r="EZ7" i="116"/>
  <c r="EY7" i="116"/>
  <c r="EX7" i="116"/>
  <c r="EW7" i="116"/>
  <c r="EV7" i="116"/>
  <c r="EU7" i="116"/>
  <c r="ET7" i="116"/>
  <c r="ES7" i="116"/>
  <c r="ER7" i="116"/>
  <c r="EQ7" i="116"/>
  <c r="EP7" i="116"/>
  <c r="EO7" i="116"/>
  <c r="EN7" i="116"/>
  <c r="EM7" i="116"/>
  <c r="EL7" i="116"/>
  <c r="EK7" i="116"/>
  <c r="EJ7" i="116"/>
  <c r="EH7" i="116"/>
  <c r="EG7" i="116"/>
  <c r="EF7" i="116"/>
  <c r="EE7" i="116"/>
  <c r="ED7" i="116"/>
  <c r="EC7" i="116"/>
  <c r="EB7" i="116"/>
  <c r="EA7" i="116"/>
  <c r="DZ7" i="116"/>
  <c r="DY7" i="116"/>
  <c r="DX7" i="116"/>
  <c r="DW7" i="116"/>
  <c r="DV7" i="116"/>
  <c r="DT7" i="116"/>
  <c r="DS7" i="116"/>
  <c r="DR7" i="116"/>
  <c r="DQ7" i="116"/>
  <c r="DP7" i="116"/>
  <c r="DO7" i="116"/>
  <c r="DN7" i="116"/>
  <c r="DM7" i="116"/>
  <c r="DL7" i="116"/>
  <c r="DK7" i="116"/>
  <c r="DJ7" i="116"/>
  <c r="DI7" i="116"/>
  <c r="DG7" i="116"/>
  <c r="DF7" i="116"/>
  <c r="DE7" i="116"/>
  <c r="DD7" i="116"/>
  <c r="DC7" i="116"/>
  <c r="DB7" i="116"/>
  <c r="DA7" i="116"/>
  <c r="CZ7" i="116"/>
  <c r="CY7" i="116"/>
  <c r="CX7" i="116"/>
  <c r="CW7" i="116"/>
  <c r="CV7" i="116"/>
  <c r="CT7" i="116"/>
  <c r="CS7" i="116"/>
  <c r="CR7" i="116"/>
  <c r="CQ7" i="116"/>
  <c r="CP7" i="116"/>
  <c r="CO7" i="116"/>
  <c r="CN7" i="116"/>
  <c r="CM7" i="116"/>
  <c r="CL7" i="116"/>
  <c r="CK7" i="116"/>
  <c r="CJ7" i="116"/>
  <c r="CI7" i="116"/>
  <c r="CF7" i="116"/>
  <c r="CE7" i="116"/>
  <c r="CD7" i="116"/>
  <c r="CC7" i="116"/>
  <c r="CB7" i="116"/>
  <c r="CA7" i="116"/>
  <c r="BZ7" i="116"/>
  <c r="BY7" i="116"/>
  <c r="BX7" i="116"/>
  <c r="BW7" i="116"/>
  <c r="BV7" i="116"/>
  <c r="BT7" i="116"/>
  <c r="BS7" i="116"/>
  <c r="BR7" i="116"/>
  <c r="BQ7" i="116"/>
  <c r="BP7" i="116"/>
  <c r="BO7" i="116"/>
  <c r="BN7" i="116"/>
  <c r="BM7" i="116"/>
  <c r="BL7" i="116"/>
  <c r="BK7" i="116"/>
  <c r="BJ7" i="116"/>
  <c r="BI7" i="116"/>
  <c r="BH7" i="116"/>
  <c r="BG7" i="116"/>
  <c r="BF7" i="116"/>
  <c r="BE7" i="116"/>
  <c r="BC7" i="116"/>
  <c r="BB7" i="116"/>
  <c r="BA7" i="116"/>
  <c r="AZ7" i="116"/>
  <c r="AY7" i="116"/>
  <c r="AX7" i="116"/>
  <c r="AW7" i="116"/>
  <c r="AV7" i="116"/>
  <c r="AU7" i="116"/>
  <c r="AT7" i="116"/>
  <c r="AS7" i="116"/>
  <c r="AR7" i="116"/>
  <c r="AQ7" i="116"/>
  <c r="AP7" i="116"/>
  <c r="AO7" i="116"/>
  <c r="AN7" i="116"/>
  <c r="AM7" i="116"/>
  <c r="AL7" i="116"/>
  <c r="AK7" i="116"/>
  <c r="AJ7" i="116"/>
  <c r="AI7" i="116"/>
  <c r="AH7" i="116"/>
  <c r="AG7" i="116"/>
  <c r="AF7" i="116"/>
  <c r="AE7" i="116"/>
  <c r="AD7" i="116"/>
  <c r="AB7" i="116"/>
  <c r="AA7" i="116"/>
  <c r="Z7" i="116"/>
  <c r="Y7" i="116"/>
  <c r="X7" i="116"/>
  <c r="W7" i="116"/>
  <c r="V7" i="116"/>
  <c r="U7" i="116"/>
  <c r="T7" i="116"/>
  <c r="S7" i="116"/>
  <c r="R7" i="116"/>
  <c r="Q7" i="116"/>
  <c r="P7" i="116"/>
  <c r="O7" i="116"/>
  <c r="N7" i="116"/>
  <c r="M7" i="116"/>
  <c r="L7" i="116"/>
  <c r="K7" i="116"/>
  <c r="J7" i="116"/>
  <c r="I7" i="116"/>
  <c r="H7" i="116"/>
  <c r="G7" i="116"/>
  <c r="F7" i="116"/>
  <c r="D7" i="116"/>
  <c r="C7" i="116"/>
  <c r="HH6" i="116"/>
  <c r="HG6" i="116"/>
  <c r="HF6" i="116"/>
  <c r="HD6" i="116"/>
  <c r="HC6" i="116"/>
  <c r="HB6" i="116"/>
  <c r="HA6" i="116"/>
  <c r="GZ6" i="116"/>
  <c r="GY6" i="116"/>
  <c r="GX6" i="116"/>
  <c r="GW6" i="116"/>
  <c r="GV6" i="116"/>
  <c r="GU6" i="116"/>
  <c r="GT6" i="116"/>
  <c r="GR6" i="116"/>
  <c r="GP6" i="116"/>
  <c r="GO6" i="116"/>
  <c r="GN6" i="116"/>
  <c r="GM6" i="116"/>
  <c r="GL6" i="116"/>
  <c r="GK6" i="116"/>
  <c r="GI6" i="116"/>
  <c r="GH6" i="116"/>
  <c r="GG6" i="116"/>
  <c r="GF6" i="116"/>
  <c r="GE6" i="116"/>
  <c r="GD6" i="116"/>
  <c r="GC6" i="116"/>
  <c r="GB6" i="116"/>
  <c r="GA6" i="116"/>
  <c r="FZ6" i="116"/>
  <c r="FY6" i="116"/>
  <c r="FX6" i="116"/>
  <c r="FW6" i="116"/>
  <c r="FV6" i="116"/>
  <c r="FT6" i="116"/>
  <c r="FS6" i="116"/>
  <c r="FR6" i="116"/>
  <c r="FQ6" i="116"/>
  <c r="FO6" i="116"/>
  <c r="FN6" i="116"/>
  <c r="FM6" i="116"/>
  <c r="FL6" i="116"/>
  <c r="FK6" i="116"/>
  <c r="FJ6" i="116"/>
  <c r="FI6" i="116"/>
  <c r="FH6" i="116"/>
  <c r="FG6" i="116"/>
  <c r="FE6" i="116"/>
  <c r="FD6" i="116"/>
  <c r="FC6" i="116"/>
  <c r="FB6" i="116"/>
  <c r="FA6" i="116"/>
  <c r="EZ6" i="116"/>
  <c r="EY6" i="116"/>
  <c r="EX6" i="116"/>
  <c r="EW6" i="116"/>
  <c r="EV6" i="116"/>
  <c r="EU6" i="116"/>
  <c r="ET6" i="116"/>
  <c r="ES6" i="116"/>
  <c r="ER6" i="116"/>
  <c r="EQ6" i="116"/>
  <c r="EP6" i="116"/>
  <c r="EO6" i="116"/>
  <c r="EN6" i="116"/>
  <c r="EM6" i="116"/>
  <c r="EL6" i="116"/>
  <c r="EK6" i="116"/>
  <c r="EJ6" i="116"/>
  <c r="EH6" i="116"/>
  <c r="EG6" i="116"/>
  <c r="EF6" i="116"/>
  <c r="EE6" i="116"/>
  <c r="ED6" i="116"/>
  <c r="EC6" i="116"/>
  <c r="EB6" i="116"/>
  <c r="EA6" i="116"/>
  <c r="DZ6" i="116"/>
  <c r="DY6" i="116"/>
  <c r="DX6" i="116"/>
  <c r="DW6" i="116"/>
  <c r="DV6" i="116"/>
  <c r="DT6" i="116"/>
  <c r="DS6" i="116"/>
  <c r="DR6" i="116"/>
  <c r="DQ6" i="116"/>
  <c r="DP6" i="116"/>
  <c r="DO6" i="116"/>
  <c r="DN6" i="116"/>
  <c r="DM6" i="116"/>
  <c r="DL6" i="116"/>
  <c r="DK6" i="116"/>
  <c r="DJ6" i="116"/>
  <c r="DI6" i="116"/>
  <c r="DG6" i="116"/>
  <c r="DF6" i="116"/>
  <c r="DE6" i="116"/>
  <c r="DD6" i="116"/>
  <c r="DC6" i="116"/>
  <c r="DB6" i="116"/>
  <c r="DA6" i="116"/>
  <c r="CZ6" i="116"/>
  <c r="CY6" i="116"/>
  <c r="CX6" i="116"/>
  <c r="CW6" i="116"/>
  <c r="CV6" i="116"/>
  <c r="CT6" i="116"/>
  <c r="CS6" i="116"/>
  <c r="CR6" i="116"/>
  <c r="CQ6" i="116"/>
  <c r="CP6" i="116"/>
  <c r="CO6" i="116"/>
  <c r="CN6" i="116"/>
  <c r="CM6" i="116"/>
  <c r="CL6" i="116"/>
  <c r="CK6" i="116"/>
  <c r="CJ6" i="116"/>
  <c r="CI6" i="116"/>
  <c r="CF6" i="116"/>
  <c r="CE6" i="116"/>
  <c r="CD6" i="116"/>
  <c r="CC6" i="116"/>
  <c r="CB6" i="116"/>
  <c r="CA6" i="116"/>
  <c r="BZ6" i="116"/>
  <c r="BX6" i="116"/>
  <c r="BV6" i="116"/>
  <c r="BT6" i="116"/>
  <c r="BS6" i="116"/>
  <c r="BR6" i="116"/>
  <c r="BQ6" i="116"/>
  <c r="BP6" i="116"/>
  <c r="BO6" i="116"/>
  <c r="BN6" i="116"/>
  <c r="BM6" i="116"/>
  <c r="BL6" i="116"/>
  <c r="BK6" i="116"/>
  <c r="BJ6" i="116"/>
  <c r="BI6" i="116"/>
  <c r="BH6" i="116"/>
  <c r="BG6" i="116"/>
  <c r="BF6" i="116"/>
  <c r="BE6" i="116"/>
  <c r="BC6" i="116"/>
  <c r="BA6" i="116"/>
  <c r="AZ6" i="116"/>
  <c r="AY6" i="116"/>
  <c r="AX6" i="116"/>
  <c r="AW6" i="116"/>
  <c r="AV6" i="116"/>
  <c r="AU6" i="116"/>
  <c r="AT6" i="116"/>
  <c r="AS6" i="116"/>
  <c r="AR6" i="116"/>
  <c r="AQ6" i="116"/>
  <c r="AP6" i="116"/>
  <c r="AO6" i="116"/>
  <c r="AN6" i="116"/>
  <c r="AM6" i="116"/>
  <c r="AL6" i="116"/>
  <c r="AK6" i="116"/>
  <c r="AJ6" i="116"/>
  <c r="AI6" i="116"/>
  <c r="AH6" i="116"/>
  <c r="AG6" i="116"/>
  <c r="AF6" i="116"/>
  <c r="AE6" i="116"/>
  <c r="AD6" i="116"/>
  <c r="AB6" i="116"/>
  <c r="AA6" i="116"/>
  <c r="Z6" i="116"/>
  <c r="Y6" i="116"/>
  <c r="X6" i="116"/>
  <c r="W6" i="116"/>
  <c r="V6" i="116"/>
  <c r="U6" i="116"/>
  <c r="T6" i="116"/>
  <c r="S6" i="116"/>
  <c r="R6" i="116"/>
  <c r="Q6" i="116"/>
  <c r="P6" i="116"/>
  <c r="O6" i="116"/>
  <c r="N6" i="116"/>
  <c r="M6" i="116"/>
  <c r="L6" i="116"/>
  <c r="K6" i="116"/>
  <c r="J6" i="116"/>
  <c r="I6" i="116"/>
  <c r="H6" i="116"/>
  <c r="G6" i="116"/>
  <c r="F6" i="116"/>
  <c r="D6" i="116"/>
  <c r="C6" i="116"/>
  <c r="HH5" i="116"/>
  <c r="HG5" i="116"/>
  <c r="HF5" i="116"/>
  <c r="HD5" i="116"/>
  <c r="HC5" i="116"/>
  <c r="HB5" i="116"/>
  <c r="HA5" i="116"/>
  <c r="GZ5" i="116"/>
  <c r="GY5" i="116"/>
  <c r="GX5" i="116"/>
  <c r="GW5" i="116"/>
  <c r="GV5" i="116"/>
  <c r="GU5" i="116"/>
  <c r="GT5" i="116"/>
  <c r="GR5" i="116"/>
  <c r="GP5" i="116"/>
  <c r="GO5" i="116"/>
  <c r="GN5" i="116"/>
  <c r="GM5" i="116"/>
  <c r="GL5" i="116"/>
  <c r="GK5" i="116"/>
  <c r="GI5" i="116"/>
  <c r="GH5" i="116"/>
  <c r="GG5" i="116"/>
  <c r="GF5" i="116"/>
  <c r="GE5" i="116"/>
  <c r="GD5" i="116"/>
  <c r="GC5" i="116"/>
  <c r="GB5" i="116"/>
  <c r="GA5" i="116"/>
  <c r="FZ5" i="116"/>
  <c r="FY5" i="116"/>
  <c r="FX5" i="116"/>
  <c r="FW5" i="116"/>
  <c r="FV5" i="116"/>
  <c r="FT5" i="116"/>
  <c r="FS5" i="116"/>
  <c r="FR5" i="116"/>
  <c r="FQ5" i="116"/>
  <c r="FO5" i="116"/>
  <c r="FN5" i="116"/>
  <c r="FM5" i="116"/>
  <c r="FL5" i="116"/>
  <c r="FK5" i="116"/>
  <c r="FJ5" i="116"/>
  <c r="FI5" i="116"/>
  <c r="FH5" i="116"/>
  <c r="FG5" i="116"/>
  <c r="FE5" i="116"/>
  <c r="FD5" i="116"/>
  <c r="FC5" i="116"/>
  <c r="FB5" i="116"/>
  <c r="FA5" i="116"/>
  <c r="EZ5" i="116"/>
  <c r="EY5" i="116"/>
  <c r="EX5" i="116"/>
  <c r="EW5" i="116"/>
  <c r="EV5" i="116"/>
  <c r="EU5" i="116"/>
  <c r="ET5" i="116"/>
  <c r="ES5" i="116"/>
  <c r="ER5" i="116"/>
  <c r="EQ5" i="116"/>
  <c r="EP5" i="116"/>
  <c r="EO5" i="116"/>
  <c r="EN5" i="116"/>
  <c r="EM5" i="116"/>
  <c r="EL5" i="116"/>
  <c r="EK5" i="116"/>
  <c r="EJ5" i="116"/>
  <c r="EH5" i="116"/>
  <c r="EG5" i="116"/>
  <c r="EF5" i="116"/>
  <c r="EE5" i="116"/>
  <c r="ED5" i="116"/>
  <c r="EC5" i="116"/>
  <c r="EB5" i="116"/>
  <c r="EA5" i="116"/>
  <c r="DZ5" i="116"/>
  <c r="DY5" i="116"/>
  <c r="DX5" i="116"/>
  <c r="DW5" i="116"/>
  <c r="DV5" i="116"/>
  <c r="DT5" i="116"/>
  <c r="DS5" i="116"/>
  <c r="DR5" i="116"/>
  <c r="DQ5" i="116"/>
  <c r="DP5" i="116"/>
  <c r="DO5" i="116"/>
  <c r="DN5" i="116"/>
  <c r="DM5" i="116"/>
  <c r="DL5" i="116"/>
  <c r="DK5" i="116"/>
  <c r="DJ5" i="116"/>
  <c r="DI5" i="116"/>
  <c r="DG5" i="116"/>
  <c r="DF5" i="116"/>
  <c r="DE5" i="116"/>
  <c r="DD5" i="116"/>
  <c r="DC5" i="116"/>
  <c r="DB5" i="116"/>
  <c r="DA5" i="116"/>
  <c r="CZ5" i="116"/>
  <c r="CY5" i="116"/>
  <c r="CX5" i="116"/>
  <c r="CW5" i="116"/>
  <c r="CV5" i="116"/>
  <c r="CT5" i="116"/>
  <c r="CS5" i="116"/>
  <c r="CR5" i="116"/>
  <c r="CQ5" i="116"/>
  <c r="CP5" i="116"/>
  <c r="CO5" i="116"/>
  <c r="CN5" i="116"/>
  <c r="CM5" i="116"/>
  <c r="CL5" i="116"/>
  <c r="CK5" i="116"/>
  <c r="CJ5" i="116"/>
  <c r="CI5" i="116"/>
  <c r="CF5" i="116"/>
  <c r="CE5" i="116"/>
  <c r="CD5" i="116"/>
  <c r="CC5" i="116"/>
  <c r="CB5" i="116"/>
  <c r="CA5" i="116"/>
  <c r="BZ5" i="116"/>
  <c r="BX5" i="116"/>
  <c r="BV5" i="116"/>
  <c r="BT5" i="116"/>
  <c r="BS5" i="116"/>
  <c r="BR5" i="116"/>
  <c r="BQ5" i="116"/>
  <c r="BP5" i="116"/>
  <c r="BO5" i="116"/>
  <c r="BN5" i="116"/>
  <c r="BM5" i="116"/>
  <c r="BL5" i="116"/>
  <c r="BK5" i="116"/>
  <c r="BJ5" i="116"/>
  <c r="BI5" i="116"/>
  <c r="BH5" i="116"/>
  <c r="BG5" i="116"/>
  <c r="BF5" i="116"/>
  <c r="BE5" i="116"/>
  <c r="BC5" i="116"/>
  <c r="BA5" i="116"/>
  <c r="AZ5" i="116"/>
  <c r="AY5" i="116"/>
  <c r="AX5" i="116"/>
  <c r="AW5" i="116"/>
  <c r="AV5" i="116"/>
  <c r="AU5" i="116"/>
  <c r="AT5" i="116"/>
  <c r="AS5" i="116"/>
  <c r="AR5" i="116"/>
  <c r="AQ5" i="116"/>
  <c r="AP5" i="116"/>
  <c r="AO5" i="116"/>
  <c r="AN5" i="116"/>
  <c r="AM5" i="116"/>
  <c r="AL5" i="116"/>
  <c r="AK5" i="116"/>
  <c r="AJ5" i="116"/>
  <c r="AI5" i="116"/>
  <c r="AH5" i="116"/>
  <c r="AG5" i="116"/>
  <c r="AF5" i="116"/>
  <c r="AE5" i="116"/>
  <c r="AD5" i="116"/>
  <c r="AB5" i="116"/>
  <c r="AA5" i="116"/>
  <c r="Z5" i="116"/>
  <c r="Y5" i="116"/>
  <c r="X5" i="116"/>
  <c r="W5" i="116"/>
  <c r="V5" i="116"/>
  <c r="U5" i="116"/>
  <c r="T5" i="116"/>
  <c r="S5" i="116"/>
  <c r="R5" i="116"/>
  <c r="Q5" i="116"/>
  <c r="P5" i="116"/>
  <c r="O5" i="116"/>
  <c r="N5" i="116"/>
  <c r="M5" i="116"/>
  <c r="L5" i="116"/>
  <c r="K5" i="116"/>
  <c r="J5" i="116"/>
  <c r="I5" i="116"/>
  <c r="H5" i="116"/>
  <c r="G5" i="116"/>
  <c r="F5" i="116"/>
  <c r="D5" i="116"/>
  <c r="C5" i="116"/>
  <c r="HH4" i="116"/>
  <c r="HG4" i="116"/>
  <c r="HF4" i="116"/>
  <c r="HD4" i="116"/>
  <c r="HC4" i="116"/>
  <c r="HB4" i="116"/>
  <c r="HA4" i="116"/>
  <c r="GZ4" i="116"/>
  <c r="GY4" i="116"/>
  <c r="GX4" i="116"/>
  <c r="GW4" i="116"/>
  <c r="GV4" i="116"/>
  <c r="GU4" i="116"/>
  <c r="GT4" i="116"/>
  <c r="GR4" i="116"/>
  <c r="GP4" i="116"/>
  <c r="GO4" i="116"/>
  <c r="GN4" i="116"/>
  <c r="GM4" i="116"/>
  <c r="GL4" i="116"/>
  <c r="GK4" i="116"/>
  <c r="GI4" i="116"/>
  <c r="GH4" i="116"/>
  <c r="GG4" i="116"/>
  <c r="GF4" i="116"/>
  <c r="GE4" i="116"/>
  <c r="GD4" i="116"/>
  <c r="GC4" i="116"/>
  <c r="GB4" i="116"/>
  <c r="GA4" i="116"/>
  <c r="FZ4" i="116"/>
  <c r="FY4" i="116"/>
  <c r="FX4" i="116"/>
  <c r="FW4" i="116"/>
  <c r="FV4" i="116"/>
  <c r="FT4" i="116"/>
  <c r="FS4" i="116"/>
  <c r="FR4" i="116"/>
  <c r="FQ4" i="116"/>
  <c r="FO4" i="116"/>
  <c r="FN4" i="116"/>
  <c r="FM4" i="116"/>
  <c r="FL4" i="116"/>
  <c r="FK4" i="116"/>
  <c r="FJ4" i="116"/>
  <c r="FI4" i="116"/>
  <c r="FH4" i="116"/>
  <c r="FG4" i="116"/>
  <c r="FE4" i="116"/>
  <c r="FD4" i="116"/>
  <c r="FC4" i="116"/>
  <c r="FB4" i="116"/>
  <c r="FA4" i="116"/>
  <c r="EZ4" i="116"/>
  <c r="EY4" i="116"/>
  <c r="EX4" i="116"/>
  <c r="EW4" i="116"/>
  <c r="EV4" i="116"/>
  <c r="EU4" i="116"/>
  <c r="ET4" i="116"/>
  <c r="ES4" i="116"/>
  <c r="ER4" i="116"/>
  <c r="EQ4" i="116"/>
  <c r="EP4" i="116"/>
  <c r="EO4" i="116"/>
  <c r="EN4" i="116"/>
  <c r="EM4" i="116"/>
  <c r="EL4" i="116"/>
  <c r="EK4" i="116"/>
  <c r="EJ4" i="116"/>
  <c r="EH4" i="116"/>
  <c r="EG4" i="116"/>
  <c r="EF4" i="116"/>
  <c r="EE4" i="116"/>
  <c r="ED4" i="116"/>
  <c r="EC4" i="116"/>
  <c r="EB4" i="116"/>
  <c r="EA4" i="116"/>
  <c r="DZ4" i="116"/>
  <c r="DY4" i="116"/>
  <c r="DX4" i="116"/>
  <c r="DW4" i="116"/>
  <c r="DV4" i="116"/>
  <c r="DT4" i="116"/>
  <c r="DS4" i="116"/>
  <c r="DR4" i="116"/>
  <c r="DQ4" i="116"/>
  <c r="DP4" i="116"/>
  <c r="DO4" i="116"/>
  <c r="DN4" i="116"/>
  <c r="DM4" i="116"/>
  <c r="DL4" i="116"/>
  <c r="DK4" i="116"/>
  <c r="DJ4" i="116"/>
  <c r="DI4" i="116"/>
  <c r="DG4"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F4" i="116"/>
  <c r="CE4" i="116"/>
  <c r="CD4" i="116"/>
  <c r="CC4" i="116"/>
  <c r="CB4" i="116"/>
  <c r="CA4" i="116"/>
  <c r="BZ4" i="116"/>
  <c r="BY4" i="116"/>
  <c r="BX4" i="116"/>
  <c r="BV4" i="116"/>
  <c r="BT4" i="116"/>
  <c r="BS4" i="116"/>
  <c r="BR4" i="116"/>
  <c r="BQ4" i="116"/>
  <c r="BP4" i="116"/>
  <c r="BO4" i="116"/>
  <c r="BN4" i="116"/>
  <c r="BM4" i="116"/>
  <c r="BL4" i="116"/>
  <c r="BK4" i="116"/>
  <c r="BJ4" i="116"/>
  <c r="BI4" i="116"/>
  <c r="BH4" i="116"/>
  <c r="BG4" i="116"/>
  <c r="BF4" i="116"/>
  <c r="BE4" i="116"/>
  <c r="BC4" i="116"/>
  <c r="BA4" i="116"/>
  <c r="AZ4" i="116"/>
  <c r="AY4" i="116"/>
  <c r="AX4" i="116"/>
  <c r="AW4" i="116"/>
  <c r="AV4" i="116"/>
  <c r="AU4" i="116"/>
  <c r="AT4" i="116"/>
  <c r="AS4" i="116"/>
  <c r="AR4" i="116"/>
  <c r="AQ4" i="116"/>
  <c r="AP4" i="116"/>
  <c r="AO4" i="116"/>
  <c r="AN4" i="116"/>
  <c r="AM4" i="116"/>
  <c r="AL4" i="116"/>
  <c r="AK4" i="116"/>
  <c r="AJ4" i="116"/>
  <c r="AI4" i="116"/>
  <c r="AH4" i="116"/>
  <c r="AG4" i="116"/>
  <c r="AF4" i="116"/>
  <c r="AE4" i="116"/>
  <c r="AD4" i="116"/>
  <c r="AB4" i="116"/>
  <c r="AA4" i="116"/>
  <c r="Z4" i="116"/>
  <c r="Y4" i="116"/>
  <c r="X4" i="116"/>
  <c r="W4" i="116"/>
  <c r="V4" i="116"/>
  <c r="U4" i="116"/>
  <c r="T4" i="116"/>
  <c r="S4" i="116"/>
  <c r="R4" i="116"/>
  <c r="Q4" i="116"/>
  <c r="P4" i="116"/>
  <c r="O4" i="116"/>
  <c r="N4" i="116"/>
  <c r="M4" i="116"/>
  <c r="L4" i="116"/>
  <c r="K4" i="116"/>
  <c r="J4" i="116"/>
  <c r="I4" i="116"/>
  <c r="H4" i="116"/>
  <c r="G4" i="116"/>
  <c r="F4" i="116"/>
  <c r="D4" i="116"/>
  <c r="C4" i="116"/>
  <c r="HH17" i="116"/>
  <c r="HG17" i="116"/>
  <c r="HF17" i="116"/>
  <c r="HD17" i="116"/>
  <c r="HC17" i="116"/>
  <c r="HB17" i="116"/>
  <c r="HA17" i="116"/>
  <c r="GZ17" i="116"/>
  <c r="GY17" i="116"/>
  <c r="GX17" i="116"/>
  <c r="GW17" i="116"/>
  <c r="GV17" i="116"/>
  <c r="GU17" i="116"/>
  <c r="GT17" i="116"/>
  <c r="GR17" i="116"/>
  <c r="GP17" i="116"/>
  <c r="GO17" i="116"/>
  <c r="GN17" i="116"/>
  <c r="GM17" i="116"/>
  <c r="GL17" i="116"/>
  <c r="GK17" i="116"/>
  <c r="GI17" i="116"/>
  <c r="GH17" i="116"/>
  <c r="GG17" i="116"/>
  <c r="GF17" i="116"/>
  <c r="GE17" i="116"/>
  <c r="GD17" i="116"/>
  <c r="GC17" i="116"/>
  <c r="GB17" i="116"/>
  <c r="GA17" i="116"/>
  <c r="FZ17" i="116"/>
  <c r="FY17" i="116"/>
  <c r="FX17" i="116"/>
  <c r="FW17" i="116"/>
  <c r="FV17" i="116"/>
  <c r="FT17" i="116"/>
  <c r="FS17" i="116"/>
  <c r="FR17" i="116"/>
  <c r="FQ17" i="116"/>
  <c r="FO17" i="116"/>
  <c r="FN17" i="116"/>
  <c r="FM17" i="116"/>
  <c r="FL17" i="116"/>
  <c r="FK17" i="116"/>
  <c r="FJ17" i="116"/>
  <c r="FI17" i="116"/>
  <c r="FH17" i="116"/>
  <c r="FG17" i="116"/>
  <c r="FE17" i="116"/>
  <c r="FD17" i="116"/>
  <c r="FC17" i="116"/>
  <c r="FB17" i="116"/>
  <c r="FA17" i="116"/>
  <c r="EZ17" i="116"/>
  <c r="EY17" i="116"/>
  <c r="EX17" i="116"/>
  <c r="EW17" i="116"/>
  <c r="EV17" i="116"/>
  <c r="EU17" i="116"/>
  <c r="ET17" i="116"/>
  <c r="ES17" i="116"/>
  <c r="ER17" i="116"/>
  <c r="EQ17" i="116"/>
  <c r="EP17" i="116"/>
  <c r="EO17" i="116"/>
  <c r="EN17" i="116"/>
  <c r="EM17" i="116"/>
  <c r="EL17" i="116"/>
  <c r="EK17" i="116"/>
  <c r="EJ17" i="116"/>
  <c r="EH17" i="116"/>
  <c r="EG17" i="116"/>
  <c r="EF17" i="116"/>
  <c r="EE17" i="116"/>
  <c r="ED17" i="116"/>
  <c r="EC17" i="116"/>
  <c r="EB17" i="116"/>
  <c r="EA17" i="116"/>
  <c r="DZ17" i="116"/>
  <c r="DY17" i="116"/>
  <c r="DX17" i="116"/>
  <c r="DW17" i="116"/>
  <c r="DV17" i="116"/>
  <c r="DT17" i="116"/>
  <c r="DS17" i="116"/>
  <c r="DR17" i="116"/>
  <c r="DQ17" i="116"/>
  <c r="DP17" i="116"/>
  <c r="DO17" i="116"/>
  <c r="DN17" i="116"/>
  <c r="DM17" i="116"/>
  <c r="DL17" i="116"/>
  <c r="DK17" i="116"/>
  <c r="DJ17" i="116"/>
  <c r="DI17" i="116"/>
  <c r="DG17" i="116"/>
  <c r="DF17" i="116"/>
  <c r="DE17" i="116"/>
  <c r="DD17" i="116"/>
  <c r="DC17" i="116"/>
  <c r="DB17" i="116"/>
  <c r="DA17" i="116"/>
  <c r="CZ17" i="116"/>
  <c r="CY17" i="116"/>
  <c r="CX17" i="116"/>
  <c r="CW17" i="116"/>
  <c r="CV17" i="116"/>
  <c r="CT17" i="116"/>
  <c r="CS17" i="116"/>
  <c r="CR17" i="116"/>
  <c r="CQ17" i="116"/>
  <c r="CP17" i="116"/>
  <c r="CO17" i="116"/>
  <c r="CN17" i="116"/>
  <c r="CM17" i="116"/>
  <c r="CL17" i="116"/>
  <c r="CK17" i="116"/>
  <c r="CJ17" i="116"/>
  <c r="CI17" i="116"/>
  <c r="CF17" i="116"/>
  <c r="CE17" i="116"/>
  <c r="CD17" i="116"/>
  <c r="CC17" i="116"/>
  <c r="CB17" i="116"/>
  <c r="CA17" i="116"/>
  <c r="BZ17" i="116"/>
  <c r="BX17" i="116"/>
  <c r="BV17" i="116"/>
  <c r="BT17" i="116"/>
  <c r="BS17" i="116"/>
  <c r="BR17" i="116"/>
  <c r="BQ17" i="116"/>
  <c r="BP17" i="116"/>
  <c r="BO17" i="116"/>
  <c r="BN17" i="116"/>
  <c r="BM17" i="116"/>
  <c r="BL17" i="116"/>
  <c r="BK17" i="116"/>
  <c r="BJ17" i="116"/>
  <c r="BI17" i="116"/>
  <c r="BH17" i="116"/>
  <c r="BG17" i="116"/>
  <c r="BF17" i="116"/>
  <c r="BE17" i="116"/>
  <c r="BC17" i="116"/>
  <c r="BA17" i="116"/>
  <c r="AZ17" i="116"/>
  <c r="AY17" i="116"/>
  <c r="AX17" i="116"/>
  <c r="AW17" i="116"/>
  <c r="AV17" i="116"/>
  <c r="AU17" i="116"/>
  <c r="AT17" i="116"/>
  <c r="AS17" i="116"/>
  <c r="AR17" i="116"/>
  <c r="AQ17" i="116"/>
  <c r="AP17" i="116"/>
  <c r="AO17" i="116"/>
  <c r="AN17" i="116"/>
  <c r="AM17" i="116"/>
  <c r="AL17" i="116"/>
  <c r="AK17" i="116"/>
  <c r="AJ17" i="116"/>
  <c r="AI17" i="116"/>
  <c r="AH17" i="116"/>
  <c r="AG17" i="116"/>
  <c r="AF17" i="116"/>
  <c r="AE17" i="116"/>
  <c r="AD17" i="116"/>
  <c r="AB17" i="116"/>
  <c r="AA17" i="116"/>
  <c r="Z17" i="116"/>
  <c r="Y17" i="116"/>
  <c r="X17" i="116"/>
  <c r="W17" i="116"/>
  <c r="V17" i="116"/>
  <c r="U17" i="116"/>
  <c r="T17" i="116"/>
  <c r="S17" i="116"/>
  <c r="R17" i="116"/>
  <c r="Q17" i="116"/>
  <c r="P17" i="116"/>
  <c r="O17" i="116"/>
  <c r="N17" i="116"/>
  <c r="M17" i="116"/>
  <c r="L17" i="116"/>
  <c r="K17" i="116"/>
  <c r="J17" i="116"/>
  <c r="I17" i="116"/>
  <c r="H17" i="116"/>
  <c r="G17" i="116"/>
  <c r="F17" i="116"/>
  <c r="D17" i="116"/>
  <c r="C17" i="116"/>
  <c r="X149" i="160"/>
  <c r="O147" i="160"/>
  <c r="K147" i="160"/>
  <c r="Y146" i="160"/>
  <c r="J146" i="160"/>
  <c r="Y145" i="160"/>
  <c r="J145" i="160"/>
  <c r="R143" i="160"/>
  <c r="Q143" i="160"/>
  <c r="R142" i="160"/>
  <c r="Q142" i="160"/>
  <c r="Y141" i="160"/>
  <c r="J141" i="160"/>
  <c r="Y140" i="160"/>
  <c r="J140" i="160"/>
  <c r="Y139" i="160"/>
  <c r="J139" i="160"/>
  <c r="Y138" i="160"/>
  <c r="J138" i="160"/>
  <c r="Y137" i="160"/>
  <c r="J137" i="160"/>
  <c r="Y136" i="160"/>
  <c r="J136" i="160"/>
  <c r="Y135" i="160"/>
  <c r="J135" i="160"/>
  <c r="Y134" i="160"/>
  <c r="J134" i="160"/>
  <c r="Y133" i="160"/>
  <c r="J133" i="160"/>
  <c r="X132" i="160"/>
  <c r="Y131" i="160"/>
  <c r="J131" i="160"/>
  <c r="O129" i="160"/>
  <c r="K129" i="160"/>
  <c r="Y128" i="160"/>
  <c r="J128" i="160"/>
  <c r="Y127" i="160"/>
  <c r="J127" i="160"/>
  <c r="Y126" i="160"/>
  <c r="J126" i="160"/>
  <c r="Y125" i="160"/>
  <c r="J125" i="160"/>
  <c r="R124" i="160"/>
  <c r="J124" i="160"/>
  <c r="X123" i="160"/>
  <c r="O122" i="160"/>
  <c r="K122" i="160"/>
  <c r="O121" i="160"/>
  <c r="K121" i="160"/>
  <c r="R120" i="160"/>
  <c r="J120" i="160"/>
  <c r="R119" i="160"/>
  <c r="J119" i="160"/>
  <c r="Y118" i="160"/>
  <c r="J118" i="160"/>
  <c r="Y117" i="160"/>
  <c r="J117" i="160"/>
  <c r="Y116" i="160"/>
  <c r="J116" i="160"/>
  <c r="Y115" i="160"/>
  <c r="J115" i="160"/>
  <c r="Y114" i="160"/>
  <c r="J114" i="160"/>
  <c r="Y113" i="160"/>
  <c r="J113" i="160"/>
  <c r="Y112" i="160"/>
  <c r="J112" i="160"/>
  <c r="Y111" i="160"/>
  <c r="J111" i="160"/>
  <c r="Y110" i="160"/>
  <c r="J110" i="160"/>
  <c r="Y109" i="160"/>
  <c r="J109" i="160"/>
  <c r="X108" i="160"/>
  <c r="O107" i="160"/>
  <c r="K107" i="160"/>
  <c r="Y106" i="160"/>
  <c r="J106" i="160"/>
  <c r="Y105" i="160"/>
  <c r="J105" i="160"/>
  <c r="Y104" i="160"/>
  <c r="J104" i="160"/>
  <c r="X103" i="160"/>
  <c r="K102" i="160"/>
  <c r="V101" i="160"/>
  <c r="M101" i="160"/>
  <c r="K101" i="160"/>
  <c r="V100" i="160"/>
  <c r="M100" i="160"/>
  <c r="K100" i="160"/>
  <c r="V99" i="160"/>
  <c r="M99" i="160"/>
  <c r="K99" i="160"/>
  <c r="V98" i="160"/>
  <c r="K98" i="160"/>
  <c r="K97" i="160"/>
  <c r="U96" i="160"/>
  <c r="P96" i="160"/>
  <c r="M96" i="160"/>
  <c r="J96" i="160"/>
  <c r="U95" i="160"/>
  <c r="P95" i="160"/>
  <c r="M95" i="160"/>
  <c r="J95" i="160"/>
  <c r="U94" i="160"/>
  <c r="P94" i="160"/>
  <c r="M94" i="160"/>
  <c r="J94" i="160"/>
  <c r="U93" i="160"/>
  <c r="P93" i="160"/>
  <c r="J93" i="160"/>
  <c r="I91" i="160"/>
  <c r="O90" i="160"/>
  <c r="K90" i="160"/>
  <c r="I89" i="160"/>
  <c r="O88" i="160"/>
  <c r="K88" i="160"/>
  <c r="I87" i="160"/>
  <c r="R86" i="160"/>
  <c r="N86" i="160"/>
  <c r="M86" i="160"/>
  <c r="R85" i="160"/>
  <c r="N85" i="160"/>
  <c r="M85" i="160"/>
  <c r="R84" i="160"/>
  <c r="Q84" i="160"/>
  <c r="S83" i="160"/>
  <c r="M83" i="160"/>
  <c r="K83" i="160"/>
  <c r="J83" i="160"/>
  <c r="S82" i="160"/>
  <c r="M82" i="160"/>
  <c r="K82" i="160"/>
  <c r="J82" i="160"/>
  <c r="I80" i="160"/>
  <c r="O78" i="160"/>
  <c r="K78" i="160"/>
  <c r="K77" i="160"/>
  <c r="K76" i="160"/>
  <c r="K75" i="160"/>
  <c r="K74" i="160"/>
  <c r="K73" i="160"/>
  <c r="K72" i="160"/>
  <c r="K71" i="160"/>
  <c r="K70" i="160"/>
  <c r="K69" i="160"/>
  <c r="K68" i="160"/>
  <c r="K67" i="160"/>
  <c r="K66" i="160"/>
  <c r="K65" i="160"/>
  <c r="X64" i="160"/>
  <c r="O62" i="160"/>
  <c r="K62" i="160"/>
  <c r="R61" i="160"/>
  <c r="Q61" i="160"/>
  <c r="R60" i="160"/>
  <c r="Q60" i="160"/>
  <c r="M60" i="160"/>
  <c r="R59" i="160"/>
  <c r="Q59" i="160"/>
  <c r="K58" i="160"/>
  <c r="R57" i="160"/>
  <c r="J57" i="160"/>
  <c r="R56" i="160"/>
  <c r="J56" i="160"/>
  <c r="R55" i="160"/>
  <c r="J55" i="160"/>
  <c r="X54" i="160"/>
  <c r="K53" i="160"/>
  <c r="K52" i="160"/>
  <c r="K51" i="160"/>
  <c r="K50" i="160"/>
  <c r="O49" i="160"/>
  <c r="K49" i="160"/>
  <c r="K48" i="160"/>
  <c r="K47" i="160"/>
  <c r="X46" i="160"/>
  <c r="K45" i="160"/>
  <c r="K44" i="160"/>
  <c r="E44" i="160"/>
  <c r="BB11" i="116" s="1"/>
  <c r="F55" i="160"/>
  <c r="BW11" i="116" s="1"/>
  <c r="O43" i="160"/>
  <c r="K43" i="160"/>
  <c r="K42" i="160"/>
  <c r="O41" i="160"/>
  <c r="K41" i="160"/>
  <c r="K40" i="160"/>
  <c r="K39" i="160"/>
  <c r="X38" i="160"/>
  <c r="I37" i="160"/>
  <c r="K35" i="160"/>
  <c r="K34" i="160"/>
  <c r="X33" i="160"/>
  <c r="I32" i="160"/>
  <c r="I31" i="160"/>
  <c r="Y30" i="160"/>
  <c r="M30" i="160"/>
  <c r="J30" i="160"/>
  <c r="Y29" i="160"/>
  <c r="M29" i="160"/>
  <c r="J29" i="160"/>
  <c r="K28" i="160"/>
  <c r="K26" i="160"/>
  <c r="I25" i="160"/>
  <c r="I24" i="160"/>
  <c r="Q23" i="160"/>
  <c r="K23" i="160"/>
  <c r="Q22" i="160"/>
  <c r="K22" i="160"/>
  <c r="Q21" i="160"/>
  <c r="K21" i="160"/>
  <c r="Q20" i="160"/>
  <c r="K20" i="160"/>
  <c r="Q19" i="160"/>
  <c r="K19" i="160"/>
  <c r="Q18" i="160"/>
  <c r="K18" i="160"/>
  <c r="Q17" i="160"/>
  <c r="K17" i="160"/>
  <c r="Q16" i="160"/>
  <c r="K16" i="160"/>
  <c r="Q15" i="160"/>
  <c r="K15" i="160"/>
  <c r="K14" i="160"/>
  <c r="O13" i="160"/>
  <c r="L13" i="160"/>
  <c r="K13" i="160"/>
  <c r="I12" i="160"/>
  <c r="X10" i="160"/>
  <c r="S9" i="160"/>
  <c r="K9" i="160"/>
  <c r="J9" i="160"/>
  <c r="T8" i="160"/>
  <c r="K8" i="160"/>
  <c r="J8" i="160"/>
  <c r="X7" i="160"/>
  <c r="F56" i="160"/>
  <c r="BY11" i="116"/>
  <c r="X149" i="159"/>
  <c r="O147" i="159"/>
  <c r="K147" i="159"/>
  <c r="Y146" i="159"/>
  <c r="J146" i="159"/>
  <c r="Y145" i="159"/>
  <c r="J145" i="159"/>
  <c r="R143" i="159"/>
  <c r="Q143" i="159"/>
  <c r="R142" i="159"/>
  <c r="Q142" i="159"/>
  <c r="Y141" i="159"/>
  <c r="J141" i="159"/>
  <c r="Y140" i="159"/>
  <c r="J140" i="159"/>
  <c r="Y139" i="159"/>
  <c r="J139" i="159"/>
  <c r="Y138" i="159"/>
  <c r="J138" i="159"/>
  <c r="Y137" i="159"/>
  <c r="J137" i="159"/>
  <c r="Y136" i="159"/>
  <c r="J136" i="159"/>
  <c r="Y135" i="159"/>
  <c r="J135" i="159"/>
  <c r="Y134" i="159"/>
  <c r="J134" i="159"/>
  <c r="Y133" i="159"/>
  <c r="J133" i="159"/>
  <c r="X132" i="159"/>
  <c r="Y131" i="159"/>
  <c r="J131" i="159"/>
  <c r="O129" i="159"/>
  <c r="K129" i="159"/>
  <c r="Y128" i="159"/>
  <c r="J128" i="159"/>
  <c r="Y127" i="159"/>
  <c r="J127" i="159"/>
  <c r="Y126" i="159"/>
  <c r="J126" i="159"/>
  <c r="Y125" i="159"/>
  <c r="J125" i="159"/>
  <c r="R124" i="159"/>
  <c r="J124" i="159"/>
  <c r="X123" i="159"/>
  <c r="O122" i="159"/>
  <c r="K122" i="159"/>
  <c r="O121" i="159"/>
  <c r="K121" i="159"/>
  <c r="R120" i="159"/>
  <c r="J120" i="159"/>
  <c r="R119" i="159"/>
  <c r="J119" i="159"/>
  <c r="Y118" i="159"/>
  <c r="J118" i="159"/>
  <c r="Y117" i="159"/>
  <c r="J117" i="159"/>
  <c r="Y116" i="159"/>
  <c r="J116" i="159"/>
  <c r="Y115" i="159"/>
  <c r="J115" i="159"/>
  <c r="Y114" i="159"/>
  <c r="J114" i="159"/>
  <c r="Y113" i="159"/>
  <c r="J113" i="159"/>
  <c r="Y112" i="159"/>
  <c r="J112" i="159"/>
  <c r="Y111" i="159"/>
  <c r="J111" i="159"/>
  <c r="Y110" i="159"/>
  <c r="J110" i="159"/>
  <c r="Y109" i="159"/>
  <c r="J109" i="159"/>
  <c r="X108" i="159"/>
  <c r="O107" i="159"/>
  <c r="K107" i="159"/>
  <c r="Y106" i="159"/>
  <c r="J106" i="159"/>
  <c r="Y105" i="159"/>
  <c r="J105" i="159"/>
  <c r="Y104" i="159"/>
  <c r="J104" i="159"/>
  <c r="X103" i="159"/>
  <c r="K102" i="159"/>
  <c r="V101" i="159"/>
  <c r="M101" i="159"/>
  <c r="K101" i="159"/>
  <c r="V100" i="159"/>
  <c r="M100" i="159"/>
  <c r="K100" i="159"/>
  <c r="V99" i="159"/>
  <c r="M99" i="159"/>
  <c r="K99" i="159"/>
  <c r="V98" i="159"/>
  <c r="K98" i="159"/>
  <c r="K97" i="159"/>
  <c r="U96" i="159"/>
  <c r="P96" i="159"/>
  <c r="M96" i="159"/>
  <c r="J96" i="159"/>
  <c r="U95" i="159"/>
  <c r="P95" i="159"/>
  <c r="M95" i="159"/>
  <c r="J95" i="159"/>
  <c r="U94" i="159"/>
  <c r="P94" i="159"/>
  <c r="M94" i="159"/>
  <c r="J94" i="159"/>
  <c r="U93" i="159"/>
  <c r="P93" i="159"/>
  <c r="J93" i="159"/>
  <c r="I91" i="159"/>
  <c r="O90" i="159"/>
  <c r="K90" i="159"/>
  <c r="I89" i="159"/>
  <c r="O88" i="159"/>
  <c r="K88" i="159"/>
  <c r="I87" i="159"/>
  <c r="R86" i="159"/>
  <c r="N86" i="159"/>
  <c r="M86" i="159"/>
  <c r="R85" i="159"/>
  <c r="N85" i="159"/>
  <c r="M85" i="159"/>
  <c r="R84" i="159"/>
  <c r="Q84" i="159"/>
  <c r="S83" i="159"/>
  <c r="M83" i="159"/>
  <c r="K83" i="159"/>
  <c r="J83" i="159"/>
  <c r="S82" i="159"/>
  <c r="M82" i="159"/>
  <c r="K82" i="159"/>
  <c r="J82" i="159"/>
  <c r="I80" i="159"/>
  <c r="O78" i="159"/>
  <c r="K78" i="159"/>
  <c r="K77" i="159"/>
  <c r="K76" i="159"/>
  <c r="K75" i="159"/>
  <c r="K74" i="159"/>
  <c r="K73" i="159"/>
  <c r="K72" i="159"/>
  <c r="K71" i="159"/>
  <c r="K70" i="159"/>
  <c r="K69" i="159"/>
  <c r="K68" i="159"/>
  <c r="K67" i="159"/>
  <c r="K66" i="159"/>
  <c r="K65" i="159"/>
  <c r="X64" i="159"/>
  <c r="O62" i="159"/>
  <c r="K62" i="159"/>
  <c r="R61" i="159"/>
  <c r="Q61" i="159"/>
  <c r="R60" i="159"/>
  <c r="Q60" i="159"/>
  <c r="M60" i="159"/>
  <c r="R59" i="159"/>
  <c r="Q59" i="159"/>
  <c r="K58" i="159"/>
  <c r="R57" i="159"/>
  <c r="J57" i="159"/>
  <c r="R56" i="159"/>
  <c r="J56" i="159"/>
  <c r="R55" i="159"/>
  <c r="J55" i="159"/>
  <c r="X54" i="159"/>
  <c r="K53" i="159"/>
  <c r="K52" i="159"/>
  <c r="E52" i="159"/>
  <c r="BU29" i="116" s="1"/>
  <c r="K51" i="159"/>
  <c r="K50" i="159"/>
  <c r="O49" i="159"/>
  <c r="K49" i="159"/>
  <c r="K48" i="159"/>
  <c r="K47" i="159"/>
  <c r="X46" i="159"/>
  <c r="K45" i="159"/>
  <c r="K44" i="159"/>
  <c r="E44" i="159"/>
  <c r="BB29" i="116" s="1"/>
  <c r="O43" i="159"/>
  <c r="K43" i="159"/>
  <c r="K42" i="159"/>
  <c r="O41" i="159"/>
  <c r="K41" i="159"/>
  <c r="K40" i="159"/>
  <c r="K39" i="159"/>
  <c r="X38" i="159"/>
  <c r="I37" i="159"/>
  <c r="K35" i="159"/>
  <c r="K34" i="159"/>
  <c r="X33" i="159"/>
  <c r="I32" i="159"/>
  <c r="I31" i="159"/>
  <c r="Y30" i="159"/>
  <c r="M30" i="159"/>
  <c r="J30" i="159"/>
  <c r="Y29" i="159"/>
  <c r="M29" i="159"/>
  <c r="J29" i="159"/>
  <c r="K28" i="159"/>
  <c r="K26" i="159"/>
  <c r="I25" i="159"/>
  <c r="I24" i="159"/>
  <c r="Q23" i="159"/>
  <c r="K23" i="159"/>
  <c r="Q22" i="159"/>
  <c r="K22" i="159"/>
  <c r="Q21" i="159"/>
  <c r="K21" i="159"/>
  <c r="Q20" i="159"/>
  <c r="K20" i="159"/>
  <c r="Q19" i="159"/>
  <c r="K19" i="159"/>
  <c r="Q18" i="159"/>
  <c r="K18" i="159"/>
  <c r="Q17" i="159"/>
  <c r="K17" i="159"/>
  <c r="Q16" i="159"/>
  <c r="K16" i="159"/>
  <c r="Q15" i="159"/>
  <c r="K15" i="159"/>
  <c r="K14" i="159"/>
  <c r="O13" i="159"/>
  <c r="L13" i="159"/>
  <c r="K13" i="159"/>
  <c r="I12" i="159"/>
  <c r="X10" i="159"/>
  <c r="S9" i="159"/>
  <c r="K9" i="159"/>
  <c r="J9" i="159"/>
  <c r="T8" i="159"/>
  <c r="K8" i="159"/>
  <c r="J8" i="159"/>
  <c r="X7" i="159"/>
  <c r="X149" i="158"/>
  <c r="O147" i="158"/>
  <c r="K147" i="158"/>
  <c r="Y146" i="158"/>
  <c r="J146" i="158"/>
  <c r="Y145" i="158"/>
  <c r="J145" i="158"/>
  <c r="R143" i="158"/>
  <c r="Q143" i="158"/>
  <c r="R142" i="158"/>
  <c r="Q142" i="158"/>
  <c r="Y141" i="158"/>
  <c r="J141" i="158"/>
  <c r="Y140" i="158"/>
  <c r="J140" i="158"/>
  <c r="Y139" i="158"/>
  <c r="J139" i="158"/>
  <c r="Y138" i="158"/>
  <c r="J138" i="158"/>
  <c r="Y137" i="158"/>
  <c r="J137" i="158"/>
  <c r="Y136" i="158"/>
  <c r="J136" i="158"/>
  <c r="Y135" i="158"/>
  <c r="J135" i="158"/>
  <c r="Y134" i="158"/>
  <c r="J134" i="158"/>
  <c r="Y133" i="158"/>
  <c r="J133" i="158"/>
  <c r="X132" i="158"/>
  <c r="Y131" i="158"/>
  <c r="J131" i="158"/>
  <c r="O129" i="158"/>
  <c r="K129" i="158"/>
  <c r="Y128" i="158"/>
  <c r="J128" i="158"/>
  <c r="Y127" i="158"/>
  <c r="J127" i="158"/>
  <c r="Y126" i="158"/>
  <c r="J126" i="158"/>
  <c r="Y125" i="158"/>
  <c r="J125" i="158"/>
  <c r="R124" i="158"/>
  <c r="J124" i="158"/>
  <c r="X123" i="158"/>
  <c r="O122" i="158"/>
  <c r="K122" i="158"/>
  <c r="O121" i="158"/>
  <c r="K121" i="158"/>
  <c r="R120" i="158"/>
  <c r="J120" i="158"/>
  <c r="R119" i="158"/>
  <c r="J119" i="158"/>
  <c r="Y118" i="158"/>
  <c r="J118" i="158"/>
  <c r="Y117" i="158"/>
  <c r="J117" i="158"/>
  <c r="Y116" i="158"/>
  <c r="J116" i="158"/>
  <c r="Y115" i="158"/>
  <c r="J115" i="158"/>
  <c r="Y114" i="158"/>
  <c r="J114" i="158"/>
  <c r="Y113" i="158"/>
  <c r="J113" i="158"/>
  <c r="Y112" i="158"/>
  <c r="J112" i="158"/>
  <c r="Y111" i="158"/>
  <c r="J111" i="158"/>
  <c r="Y110" i="158"/>
  <c r="J110" i="158"/>
  <c r="Y109" i="158"/>
  <c r="J109" i="158"/>
  <c r="X108" i="158"/>
  <c r="O107" i="158"/>
  <c r="K107" i="158"/>
  <c r="Y106" i="158"/>
  <c r="J106" i="158"/>
  <c r="Y105" i="158"/>
  <c r="J105" i="158"/>
  <c r="Y104" i="158"/>
  <c r="J104" i="158"/>
  <c r="X103" i="158"/>
  <c r="K102" i="158"/>
  <c r="V101" i="158"/>
  <c r="M101" i="158"/>
  <c r="K101" i="158"/>
  <c r="V100" i="158"/>
  <c r="M100" i="158"/>
  <c r="K100" i="158"/>
  <c r="V99" i="158"/>
  <c r="M99" i="158"/>
  <c r="K99" i="158"/>
  <c r="V98" i="158"/>
  <c r="K98" i="158"/>
  <c r="K97" i="158"/>
  <c r="U96" i="158"/>
  <c r="P96" i="158"/>
  <c r="M96" i="158"/>
  <c r="J96" i="158"/>
  <c r="U95" i="158"/>
  <c r="P95" i="158"/>
  <c r="M95" i="158"/>
  <c r="J95" i="158"/>
  <c r="U94" i="158"/>
  <c r="P94" i="158"/>
  <c r="M94" i="158"/>
  <c r="J94" i="158"/>
  <c r="U93" i="158"/>
  <c r="P93" i="158"/>
  <c r="J93" i="158"/>
  <c r="I91" i="158"/>
  <c r="O90" i="158"/>
  <c r="K90" i="158"/>
  <c r="I89" i="158"/>
  <c r="O88" i="158"/>
  <c r="K88" i="158"/>
  <c r="I87" i="158"/>
  <c r="R86" i="158"/>
  <c r="N86" i="158"/>
  <c r="M86" i="158"/>
  <c r="R85" i="158"/>
  <c r="N85" i="158"/>
  <c r="M85" i="158"/>
  <c r="R84" i="158"/>
  <c r="Q84" i="158"/>
  <c r="S83" i="158"/>
  <c r="M83" i="158"/>
  <c r="K83" i="158"/>
  <c r="J83" i="158"/>
  <c r="S82" i="158"/>
  <c r="M82" i="158"/>
  <c r="K82" i="158"/>
  <c r="J82" i="158"/>
  <c r="I80" i="158"/>
  <c r="O78" i="158"/>
  <c r="K78" i="158"/>
  <c r="K77" i="158"/>
  <c r="K76" i="158"/>
  <c r="K75" i="158"/>
  <c r="K74" i="158"/>
  <c r="K73" i="158"/>
  <c r="K72" i="158"/>
  <c r="K71" i="158"/>
  <c r="K70" i="158"/>
  <c r="K69" i="158"/>
  <c r="K68" i="158"/>
  <c r="K67" i="158"/>
  <c r="K66" i="158"/>
  <c r="K65" i="158"/>
  <c r="X64" i="158"/>
  <c r="O62" i="158"/>
  <c r="K62" i="158"/>
  <c r="R61" i="158"/>
  <c r="Q61" i="158"/>
  <c r="R60" i="158"/>
  <c r="Q60" i="158"/>
  <c r="M60" i="158"/>
  <c r="R59" i="158"/>
  <c r="Q59" i="158"/>
  <c r="K58" i="158"/>
  <c r="R57" i="158"/>
  <c r="J57" i="158"/>
  <c r="R56" i="158"/>
  <c r="J56" i="158"/>
  <c r="R55" i="158"/>
  <c r="J55" i="158"/>
  <c r="X54" i="158"/>
  <c r="K53" i="158"/>
  <c r="K52" i="158"/>
  <c r="E52" i="158"/>
  <c r="BU17" i="116"/>
  <c r="K51" i="158"/>
  <c r="K50" i="158"/>
  <c r="O49" i="158"/>
  <c r="K49" i="158"/>
  <c r="K48" i="158"/>
  <c r="K47" i="158"/>
  <c r="X46" i="158"/>
  <c r="K45" i="158"/>
  <c r="K44" i="158"/>
  <c r="E44" i="158"/>
  <c r="BB17" i="116"/>
  <c r="F55" i="158"/>
  <c r="BW17" i="116"/>
  <c r="O43" i="158"/>
  <c r="K43" i="158"/>
  <c r="K42" i="158"/>
  <c r="O41" i="158"/>
  <c r="K41" i="158"/>
  <c r="K40" i="158"/>
  <c r="K39" i="158"/>
  <c r="X38" i="158"/>
  <c r="I37" i="158"/>
  <c r="K35" i="158"/>
  <c r="K34" i="158"/>
  <c r="X33" i="158"/>
  <c r="I32" i="158"/>
  <c r="I31" i="158"/>
  <c r="Y30" i="158"/>
  <c r="M30" i="158"/>
  <c r="J30" i="158"/>
  <c r="Y29" i="158"/>
  <c r="M29" i="158"/>
  <c r="J29" i="158"/>
  <c r="K28" i="158"/>
  <c r="K26" i="158"/>
  <c r="I25" i="158"/>
  <c r="I24" i="158"/>
  <c r="Q23" i="158"/>
  <c r="K23" i="158"/>
  <c r="Q22" i="158"/>
  <c r="K22" i="158"/>
  <c r="Q21" i="158"/>
  <c r="K21" i="158"/>
  <c r="Q20" i="158"/>
  <c r="K20" i="158"/>
  <c r="Q19" i="158"/>
  <c r="K19" i="158"/>
  <c r="Q18" i="158"/>
  <c r="K18" i="158"/>
  <c r="Q17" i="158"/>
  <c r="K17" i="158"/>
  <c r="Q16" i="158"/>
  <c r="K16" i="158"/>
  <c r="Q15" i="158"/>
  <c r="K15" i="158"/>
  <c r="K14" i="158"/>
  <c r="O13" i="158"/>
  <c r="L13" i="158"/>
  <c r="K13" i="158"/>
  <c r="I12" i="158"/>
  <c r="X10" i="158"/>
  <c r="S9" i="158"/>
  <c r="K9" i="158"/>
  <c r="J9" i="158"/>
  <c r="T8" i="158"/>
  <c r="K8" i="158"/>
  <c r="J8" i="158"/>
  <c r="X7" i="158"/>
  <c r="X149" i="157"/>
  <c r="O147" i="157"/>
  <c r="K147" i="157"/>
  <c r="Y146" i="157"/>
  <c r="J146" i="157"/>
  <c r="Y145" i="157"/>
  <c r="J145" i="157"/>
  <c r="R143" i="157"/>
  <c r="Q143" i="157"/>
  <c r="R142" i="157"/>
  <c r="Q142" i="157"/>
  <c r="Y141" i="157"/>
  <c r="J141" i="157"/>
  <c r="Y140" i="157"/>
  <c r="J140" i="157"/>
  <c r="Y139" i="157"/>
  <c r="J139" i="157"/>
  <c r="Y138" i="157"/>
  <c r="J138" i="157"/>
  <c r="Y137" i="157"/>
  <c r="J137" i="157"/>
  <c r="Y136" i="157"/>
  <c r="J136" i="157"/>
  <c r="Y135" i="157"/>
  <c r="J135" i="157"/>
  <c r="Y134" i="157"/>
  <c r="J134" i="157"/>
  <c r="Y133" i="157"/>
  <c r="J133" i="157"/>
  <c r="X132" i="157"/>
  <c r="Y131" i="157"/>
  <c r="J131" i="157"/>
  <c r="O129" i="157"/>
  <c r="K129" i="157"/>
  <c r="Y128" i="157"/>
  <c r="J128" i="157"/>
  <c r="Y127" i="157"/>
  <c r="J127" i="157"/>
  <c r="Y126" i="157"/>
  <c r="J126" i="157"/>
  <c r="Y125" i="157"/>
  <c r="J125" i="157"/>
  <c r="R124" i="157"/>
  <c r="J124" i="157"/>
  <c r="X123" i="157"/>
  <c r="O122" i="157"/>
  <c r="K122" i="157"/>
  <c r="O121" i="157"/>
  <c r="K121" i="157"/>
  <c r="R120" i="157"/>
  <c r="J120" i="157"/>
  <c r="R119" i="157"/>
  <c r="J119" i="157"/>
  <c r="Y118" i="157"/>
  <c r="J118" i="157"/>
  <c r="Y117" i="157"/>
  <c r="J117" i="157"/>
  <c r="Y116" i="157"/>
  <c r="J116" i="157"/>
  <c r="Y115" i="157"/>
  <c r="J115" i="157"/>
  <c r="Y114" i="157"/>
  <c r="J114" i="157"/>
  <c r="Y113" i="157"/>
  <c r="J113" i="157"/>
  <c r="Y112" i="157"/>
  <c r="J112" i="157"/>
  <c r="Y111" i="157"/>
  <c r="J111" i="157"/>
  <c r="Y110" i="157"/>
  <c r="J110" i="157"/>
  <c r="Y109" i="157"/>
  <c r="J109" i="157"/>
  <c r="X108" i="157"/>
  <c r="O107" i="157"/>
  <c r="K107" i="157"/>
  <c r="Y106" i="157"/>
  <c r="J106" i="157"/>
  <c r="Y105" i="157"/>
  <c r="J105" i="157"/>
  <c r="Y104" i="157"/>
  <c r="J104" i="157"/>
  <c r="X103" i="157"/>
  <c r="K102" i="157"/>
  <c r="V101" i="157"/>
  <c r="M101" i="157"/>
  <c r="K101" i="157"/>
  <c r="V100" i="157"/>
  <c r="M100" i="157"/>
  <c r="K100" i="157"/>
  <c r="V99" i="157"/>
  <c r="M99" i="157"/>
  <c r="K99" i="157"/>
  <c r="V98" i="157"/>
  <c r="K98" i="157"/>
  <c r="K97" i="157"/>
  <c r="U96" i="157"/>
  <c r="P96" i="157"/>
  <c r="M96" i="157"/>
  <c r="J96" i="157"/>
  <c r="U95" i="157"/>
  <c r="P95" i="157"/>
  <c r="M95" i="157"/>
  <c r="J95" i="157"/>
  <c r="U94" i="157"/>
  <c r="P94" i="157"/>
  <c r="M94" i="157"/>
  <c r="J94" i="157"/>
  <c r="U93" i="157"/>
  <c r="P93" i="157"/>
  <c r="J93" i="157"/>
  <c r="I91" i="157"/>
  <c r="O90" i="157"/>
  <c r="K90" i="157"/>
  <c r="I89" i="157"/>
  <c r="O88" i="157"/>
  <c r="K88" i="157"/>
  <c r="I87" i="157"/>
  <c r="R86" i="157"/>
  <c r="N86" i="157"/>
  <c r="M86" i="157"/>
  <c r="R85" i="157"/>
  <c r="N85" i="157"/>
  <c r="M85" i="157"/>
  <c r="R84" i="157"/>
  <c r="Q84" i="157"/>
  <c r="S83" i="157"/>
  <c r="M83" i="157"/>
  <c r="K83" i="157"/>
  <c r="J83" i="157"/>
  <c r="S82" i="157"/>
  <c r="M82" i="157"/>
  <c r="K82" i="157"/>
  <c r="J82" i="157"/>
  <c r="I80" i="157"/>
  <c r="O78" i="157"/>
  <c r="K78" i="157"/>
  <c r="K77" i="157"/>
  <c r="K76" i="157"/>
  <c r="K75" i="157"/>
  <c r="K74" i="157"/>
  <c r="K73" i="157"/>
  <c r="K72" i="157"/>
  <c r="K71" i="157"/>
  <c r="K70" i="157"/>
  <c r="K69" i="157"/>
  <c r="K68" i="157"/>
  <c r="K67" i="157"/>
  <c r="K66" i="157"/>
  <c r="K65" i="157"/>
  <c r="X64" i="157"/>
  <c r="O62" i="157"/>
  <c r="K62" i="157"/>
  <c r="R61" i="157"/>
  <c r="Q61" i="157"/>
  <c r="R60" i="157"/>
  <c r="Q60" i="157"/>
  <c r="M60" i="157"/>
  <c r="R59" i="157"/>
  <c r="Q59" i="157"/>
  <c r="K58" i="157"/>
  <c r="R57" i="157"/>
  <c r="J57" i="157"/>
  <c r="R56" i="157"/>
  <c r="J56" i="157"/>
  <c r="R55" i="157"/>
  <c r="J55" i="157"/>
  <c r="X54" i="157"/>
  <c r="K53" i="157"/>
  <c r="K52" i="157"/>
  <c r="E52" i="157"/>
  <c r="BU20" i="116" s="1"/>
  <c r="K51" i="157"/>
  <c r="K50" i="157"/>
  <c r="O49" i="157"/>
  <c r="K49" i="157"/>
  <c r="K48" i="157"/>
  <c r="K47" i="157"/>
  <c r="X46" i="157"/>
  <c r="K45" i="157"/>
  <c r="K44" i="157"/>
  <c r="E44" i="157"/>
  <c r="BB20" i="116" s="1"/>
  <c r="O43" i="157"/>
  <c r="K43" i="157"/>
  <c r="K42" i="157"/>
  <c r="O41" i="157"/>
  <c r="K41" i="157"/>
  <c r="K40" i="157"/>
  <c r="K39" i="157"/>
  <c r="X38" i="157"/>
  <c r="I37" i="157"/>
  <c r="K35" i="157"/>
  <c r="K34" i="157"/>
  <c r="X33" i="157"/>
  <c r="I32" i="157"/>
  <c r="I31" i="157"/>
  <c r="Y30" i="157"/>
  <c r="M30" i="157"/>
  <c r="J30" i="157"/>
  <c r="Y29" i="157"/>
  <c r="M29" i="157"/>
  <c r="J29" i="157"/>
  <c r="K28" i="157"/>
  <c r="K26" i="157"/>
  <c r="I25" i="157"/>
  <c r="I24" i="157"/>
  <c r="Q23" i="157"/>
  <c r="K23" i="157"/>
  <c r="Q22" i="157"/>
  <c r="K22" i="157"/>
  <c r="Q21" i="157"/>
  <c r="K21" i="157"/>
  <c r="Q20" i="157"/>
  <c r="K20" i="157"/>
  <c r="Q19" i="157"/>
  <c r="K19" i="157"/>
  <c r="Q18" i="157"/>
  <c r="K18" i="157"/>
  <c r="Q17" i="157"/>
  <c r="K17" i="157"/>
  <c r="Q16" i="157"/>
  <c r="K16" i="157"/>
  <c r="Q15" i="157"/>
  <c r="K15" i="157"/>
  <c r="K14" i="157"/>
  <c r="O13" i="157"/>
  <c r="L13" i="157"/>
  <c r="K13" i="157"/>
  <c r="I12" i="157"/>
  <c r="X10" i="157"/>
  <c r="S9" i="157"/>
  <c r="K9" i="157"/>
  <c r="J9" i="157"/>
  <c r="T8" i="157"/>
  <c r="K8" i="157"/>
  <c r="J8" i="157"/>
  <c r="X7" i="157"/>
  <c r="X149" i="156"/>
  <c r="O147" i="156"/>
  <c r="K147" i="156"/>
  <c r="Y146" i="156"/>
  <c r="J146" i="156"/>
  <c r="Y145" i="156"/>
  <c r="J145" i="156"/>
  <c r="R143" i="156"/>
  <c r="Q143" i="156"/>
  <c r="R142" i="156"/>
  <c r="Q142" i="156"/>
  <c r="Y141" i="156"/>
  <c r="J141" i="156"/>
  <c r="Y140" i="156"/>
  <c r="J140" i="156"/>
  <c r="Y139" i="156"/>
  <c r="J139" i="156"/>
  <c r="Y138" i="156"/>
  <c r="J138" i="156"/>
  <c r="Y137" i="156"/>
  <c r="J137" i="156"/>
  <c r="Y136" i="156"/>
  <c r="J136" i="156"/>
  <c r="Y135" i="156"/>
  <c r="J135" i="156"/>
  <c r="Y134" i="156"/>
  <c r="J134" i="156"/>
  <c r="Y133" i="156"/>
  <c r="J133" i="156"/>
  <c r="X132" i="156"/>
  <c r="Y131" i="156"/>
  <c r="J131" i="156"/>
  <c r="O129" i="156"/>
  <c r="K129" i="156"/>
  <c r="Y128" i="156"/>
  <c r="J128" i="156"/>
  <c r="Y127" i="156"/>
  <c r="J127" i="156"/>
  <c r="Y126" i="156"/>
  <c r="J126" i="156"/>
  <c r="Y125" i="156"/>
  <c r="J125" i="156"/>
  <c r="R124" i="156"/>
  <c r="J124" i="156"/>
  <c r="X123" i="156"/>
  <c r="O122" i="156"/>
  <c r="K122" i="156"/>
  <c r="O121" i="156"/>
  <c r="K121" i="156"/>
  <c r="R120" i="156"/>
  <c r="J120" i="156"/>
  <c r="R119" i="156"/>
  <c r="J119" i="156"/>
  <c r="Y118" i="156"/>
  <c r="J118" i="156"/>
  <c r="Y117" i="156"/>
  <c r="J117" i="156"/>
  <c r="Y116" i="156"/>
  <c r="J116" i="156"/>
  <c r="Y115" i="156"/>
  <c r="J115" i="156"/>
  <c r="Y114" i="156"/>
  <c r="J114" i="156"/>
  <c r="Y113" i="156"/>
  <c r="J113" i="156"/>
  <c r="Y112" i="156"/>
  <c r="J112" i="156"/>
  <c r="Y111" i="156"/>
  <c r="J111" i="156"/>
  <c r="Y110" i="156"/>
  <c r="J110" i="156"/>
  <c r="Y109" i="156"/>
  <c r="J109" i="156"/>
  <c r="X108" i="156"/>
  <c r="O107" i="156"/>
  <c r="K107" i="156"/>
  <c r="Y106" i="156"/>
  <c r="J106" i="156"/>
  <c r="Y105" i="156"/>
  <c r="J105" i="156"/>
  <c r="Y104" i="156"/>
  <c r="J104" i="156"/>
  <c r="X103" i="156"/>
  <c r="K102" i="156"/>
  <c r="V101" i="156"/>
  <c r="M101" i="156"/>
  <c r="K101" i="156"/>
  <c r="V100" i="156"/>
  <c r="M100" i="156"/>
  <c r="K100" i="156"/>
  <c r="V99" i="156"/>
  <c r="M99" i="156"/>
  <c r="K99" i="156"/>
  <c r="V98" i="156"/>
  <c r="K98" i="156"/>
  <c r="K97" i="156"/>
  <c r="U96" i="156"/>
  <c r="P96" i="156"/>
  <c r="M96" i="156"/>
  <c r="J96" i="156"/>
  <c r="U95" i="156"/>
  <c r="P95" i="156"/>
  <c r="M95" i="156"/>
  <c r="J95" i="156"/>
  <c r="U94" i="156"/>
  <c r="P94" i="156"/>
  <c r="M94" i="156"/>
  <c r="J94" i="156"/>
  <c r="U93" i="156"/>
  <c r="P93" i="156"/>
  <c r="J93" i="156"/>
  <c r="I91" i="156"/>
  <c r="O90" i="156"/>
  <c r="K90" i="156"/>
  <c r="I89" i="156"/>
  <c r="O88" i="156"/>
  <c r="K88" i="156"/>
  <c r="I87" i="156"/>
  <c r="R86" i="156"/>
  <c r="N86" i="156"/>
  <c r="M86" i="156"/>
  <c r="R85" i="156"/>
  <c r="N85" i="156"/>
  <c r="M85" i="156"/>
  <c r="R84" i="156"/>
  <c r="Q84" i="156"/>
  <c r="S83" i="156"/>
  <c r="M83" i="156"/>
  <c r="K83" i="156"/>
  <c r="J83" i="156"/>
  <c r="S82" i="156"/>
  <c r="M82" i="156"/>
  <c r="K82" i="156"/>
  <c r="J82" i="156"/>
  <c r="I80" i="156"/>
  <c r="O78" i="156"/>
  <c r="K78" i="156"/>
  <c r="K77" i="156"/>
  <c r="K76" i="156"/>
  <c r="K75" i="156"/>
  <c r="K74" i="156"/>
  <c r="K73" i="156"/>
  <c r="K72" i="156"/>
  <c r="K71" i="156"/>
  <c r="K70" i="156"/>
  <c r="K69" i="156"/>
  <c r="K68" i="156"/>
  <c r="K67" i="156"/>
  <c r="K66" i="156"/>
  <c r="K65" i="156"/>
  <c r="X64" i="156"/>
  <c r="O62" i="156"/>
  <c r="K62" i="156"/>
  <c r="R61" i="156"/>
  <c r="Q61" i="156"/>
  <c r="R60" i="156"/>
  <c r="Q60" i="156"/>
  <c r="M60" i="156"/>
  <c r="R59" i="156"/>
  <c r="Q59" i="156"/>
  <c r="K58" i="156"/>
  <c r="R57" i="156"/>
  <c r="J57" i="156"/>
  <c r="R56" i="156"/>
  <c r="J56" i="156"/>
  <c r="R55" i="156"/>
  <c r="J55" i="156"/>
  <c r="X54" i="156"/>
  <c r="K53" i="156"/>
  <c r="K52" i="156"/>
  <c r="E52" i="156"/>
  <c r="BU32" i="116" s="1"/>
  <c r="K51" i="156"/>
  <c r="K50" i="156"/>
  <c r="O49" i="156"/>
  <c r="K49" i="156"/>
  <c r="K48" i="156"/>
  <c r="K47" i="156"/>
  <c r="X46" i="156"/>
  <c r="K45" i="156"/>
  <c r="K44" i="156"/>
  <c r="E44" i="156"/>
  <c r="BB32" i="116" s="1"/>
  <c r="O43" i="156"/>
  <c r="K43" i="156"/>
  <c r="K42" i="156"/>
  <c r="O41" i="156"/>
  <c r="K41" i="156"/>
  <c r="K40" i="156"/>
  <c r="K39" i="156"/>
  <c r="X38" i="156"/>
  <c r="I37" i="156"/>
  <c r="K35" i="156"/>
  <c r="K34" i="156"/>
  <c r="X33" i="156"/>
  <c r="I32" i="156"/>
  <c r="I31" i="156"/>
  <c r="Y30" i="156"/>
  <c r="M30" i="156"/>
  <c r="J30" i="156"/>
  <c r="Y29" i="156"/>
  <c r="M29" i="156"/>
  <c r="J29" i="156"/>
  <c r="K28" i="156"/>
  <c r="K26" i="156"/>
  <c r="I25" i="156"/>
  <c r="I24" i="156"/>
  <c r="Q23" i="156"/>
  <c r="K23" i="156"/>
  <c r="Q22" i="156"/>
  <c r="K22" i="156"/>
  <c r="Q21" i="156"/>
  <c r="K21" i="156"/>
  <c r="Q20" i="156"/>
  <c r="K20" i="156"/>
  <c r="Q19" i="156"/>
  <c r="K19" i="156"/>
  <c r="Q18" i="156"/>
  <c r="K18" i="156"/>
  <c r="Q17" i="156"/>
  <c r="K17" i="156"/>
  <c r="Q16" i="156"/>
  <c r="K16" i="156"/>
  <c r="Q15" i="156"/>
  <c r="K15" i="156"/>
  <c r="K14" i="156"/>
  <c r="O13" i="156"/>
  <c r="L13" i="156"/>
  <c r="K13" i="156"/>
  <c r="I12" i="156"/>
  <c r="X10" i="156"/>
  <c r="S9" i="156"/>
  <c r="K9" i="156"/>
  <c r="J9" i="156"/>
  <c r="T8" i="156"/>
  <c r="K8" i="156"/>
  <c r="J8" i="156"/>
  <c r="X7" i="156"/>
  <c r="X7" i="155"/>
  <c r="J8" i="155"/>
  <c r="K8" i="155"/>
  <c r="T8" i="155"/>
  <c r="J9" i="155"/>
  <c r="K9" i="155"/>
  <c r="S9" i="155"/>
  <c r="X10" i="155"/>
  <c r="I12" i="155"/>
  <c r="K13" i="155"/>
  <c r="L13" i="155"/>
  <c r="O13" i="155"/>
  <c r="K14" i="155"/>
  <c r="K15" i="155"/>
  <c r="Q15" i="155"/>
  <c r="K16" i="155"/>
  <c r="Q16" i="155"/>
  <c r="K17" i="155"/>
  <c r="Q17" i="155"/>
  <c r="K18" i="155"/>
  <c r="Q18" i="155"/>
  <c r="K19" i="155"/>
  <c r="Q19" i="155"/>
  <c r="K20" i="155"/>
  <c r="Q20" i="155"/>
  <c r="K21" i="155"/>
  <c r="Q21" i="155"/>
  <c r="K22" i="155"/>
  <c r="Q22" i="155"/>
  <c r="K23" i="155"/>
  <c r="Q23" i="155"/>
  <c r="I24" i="155"/>
  <c r="I25" i="155"/>
  <c r="K26" i="155"/>
  <c r="K28" i="155"/>
  <c r="J29" i="155"/>
  <c r="M29" i="155"/>
  <c r="Y29" i="155"/>
  <c r="J30" i="155"/>
  <c r="M30" i="155"/>
  <c r="Y30" i="155"/>
  <c r="I31" i="155"/>
  <c r="I32" i="155"/>
  <c r="X33" i="155"/>
  <c r="K34" i="155"/>
  <c r="K35" i="155"/>
  <c r="I37" i="155"/>
  <c r="X38" i="155"/>
  <c r="K39" i="155"/>
  <c r="K40" i="155"/>
  <c r="K41" i="155"/>
  <c r="O41" i="155"/>
  <c r="K42" i="155"/>
  <c r="K43" i="155"/>
  <c r="O43" i="155"/>
  <c r="E44" i="155"/>
  <c r="BB12" i="116" s="1"/>
  <c r="K44" i="155"/>
  <c r="K45" i="155"/>
  <c r="X46" i="155"/>
  <c r="K47" i="155"/>
  <c r="K48" i="155"/>
  <c r="K49" i="155"/>
  <c r="O49" i="155"/>
  <c r="K50" i="155"/>
  <c r="K51" i="155"/>
  <c r="E52" i="155"/>
  <c r="BU12" i="116" s="1"/>
  <c r="K52" i="155"/>
  <c r="K53" i="155"/>
  <c r="X54" i="155"/>
  <c r="F55" i="155"/>
  <c r="BW12" i="116" s="1"/>
  <c r="J55" i="155"/>
  <c r="R55" i="155"/>
  <c r="J56" i="155"/>
  <c r="R56" i="155"/>
  <c r="J57" i="155"/>
  <c r="R57" i="155"/>
  <c r="K58" i="155"/>
  <c r="Q59" i="155"/>
  <c r="R59" i="155"/>
  <c r="M60" i="155"/>
  <c r="Q60" i="155"/>
  <c r="R60" i="155"/>
  <c r="Q61" i="155"/>
  <c r="R61" i="155"/>
  <c r="K62" i="155"/>
  <c r="O62" i="155"/>
  <c r="X64" i="155"/>
  <c r="K65" i="155"/>
  <c r="K66" i="155"/>
  <c r="K67" i="155"/>
  <c r="K68" i="155"/>
  <c r="K69" i="155"/>
  <c r="K70" i="155"/>
  <c r="K71" i="155"/>
  <c r="K72" i="155"/>
  <c r="K73" i="155"/>
  <c r="K74" i="155"/>
  <c r="K75" i="155"/>
  <c r="K76" i="155"/>
  <c r="K77" i="155"/>
  <c r="K78" i="155"/>
  <c r="O78" i="155"/>
  <c r="I80" i="155"/>
  <c r="J82" i="155"/>
  <c r="K82" i="155"/>
  <c r="M82" i="155"/>
  <c r="S82" i="155"/>
  <c r="J83" i="155"/>
  <c r="K83" i="155"/>
  <c r="M83" i="155"/>
  <c r="S83" i="155"/>
  <c r="Q84" i="155"/>
  <c r="R84" i="155"/>
  <c r="M85" i="155"/>
  <c r="N85" i="155"/>
  <c r="R85" i="155"/>
  <c r="M86" i="155"/>
  <c r="N86" i="155"/>
  <c r="R86" i="155"/>
  <c r="I87" i="155"/>
  <c r="K88" i="155"/>
  <c r="O88" i="155"/>
  <c r="I89" i="155"/>
  <c r="K90" i="155"/>
  <c r="O90" i="155"/>
  <c r="I91" i="155"/>
  <c r="J93" i="155"/>
  <c r="P93" i="155"/>
  <c r="U93" i="155"/>
  <c r="J94" i="155"/>
  <c r="M94" i="155"/>
  <c r="P94" i="155"/>
  <c r="U94" i="155"/>
  <c r="J95" i="155"/>
  <c r="M95" i="155"/>
  <c r="P95" i="155"/>
  <c r="U95" i="155"/>
  <c r="J96" i="155"/>
  <c r="M96" i="155"/>
  <c r="P96" i="155"/>
  <c r="U96" i="155"/>
  <c r="K97" i="155"/>
  <c r="K98" i="155"/>
  <c r="V98" i="155"/>
  <c r="K99" i="155"/>
  <c r="M99" i="155"/>
  <c r="V99" i="155"/>
  <c r="K100" i="155"/>
  <c r="M100" i="155"/>
  <c r="V100" i="155"/>
  <c r="K101" i="155"/>
  <c r="M101" i="155"/>
  <c r="V101" i="155"/>
  <c r="K102" i="155"/>
  <c r="X103" i="155"/>
  <c r="J104" i="155"/>
  <c r="Y104" i="155"/>
  <c r="J105" i="155"/>
  <c r="Y105" i="155"/>
  <c r="J106" i="155"/>
  <c r="Y106" i="155"/>
  <c r="K107" i="155"/>
  <c r="O107" i="155"/>
  <c r="X108" i="155"/>
  <c r="J109" i="155"/>
  <c r="Y109" i="155"/>
  <c r="J110" i="155"/>
  <c r="Y110" i="155"/>
  <c r="J111" i="155"/>
  <c r="Y111" i="155"/>
  <c r="J112" i="155"/>
  <c r="Y112" i="155"/>
  <c r="J113" i="155"/>
  <c r="Y113" i="155"/>
  <c r="J114" i="155"/>
  <c r="Y114" i="155"/>
  <c r="J115" i="155"/>
  <c r="Y115" i="155"/>
  <c r="J116" i="155"/>
  <c r="Y116" i="155"/>
  <c r="J117" i="155"/>
  <c r="Y117" i="155"/>
  <c r="J118" i="155"/>
  <c r="Y118" i="155"/>
  <c r="J119" i="155"/>
  <c r="R119" i="155"/>
  <c r="J120" i="155"/>
  <c r="R120" i="155"/>
  <c r="K121" i="155"/>
  <c r="O121" i="155"/>
  <c r="K122" i="155"/>
  <c r="O122" i="155"/>
  <c r="X123" i="155"/>
  <c r="J124" i="155"/>
  <c r="R124" i="155"/>
  <c r="J125" i="155"/>
  <c r="Y125" i="155"/>
  <c r="J126" i="155"/>
  <c r="Y126" i="155"/>
  <c r="J127" i="155"/>
  <c r="Y127" i="155"/>
  <c r="J128" i="155"/>
  <c r="Y128" i="155"/>
  <c r="K129" i="155"/>
  <c r="O129" i="155"/>
  <c r="J131" i="155"/>
  <c r="Y131" i="155"/>
  <c r="X132" i="155"/>
  <c r="J133" i="155"/>
  <c r="Y133" i="155"/>
  <c r="J134" i="155"/>
  <c r="Y134" i="155"/>
  <c r="J135" i="155"/>
  <c r="Y135" i="155"/>
  <c r="J136" i="155"/>
  <c r="Y136" i="155"/>
  <c r="J137" i="155"/>
  <c r="Y137" i="155"/>
  <c r="J138" i="155"/>
  <c r="Y138" i="155"/>
  <c r="J139" i="155"/>
  <c r="Y139" i="155"/>
  <c r="J140" i="155"/>
  <c r="Y140" i="155"/>
  <c r="J141" i="155"/>
  <c r="Y141" i="155"/>
  <c r="Q142" i="155"/>
  <c r="R142" i="155"/>
  <c r="Q143" i="155"/>
  <c r="R143" i="155"/>
  <c r="J145" i="155"/>
  <c r="Y145" i="155"/>
  <c r="J146" i="155"/>
  <c r="Y146" i="155"/>
  <c r="K147" i="155"/>
  <c r="O147" i="155"/>
  <c r="X149" i="155"/>
  <c r="X7" i="154"/>
  <c r="J8" i="154"/>
  <c r="K8" i="154"/>
  <c r="T8" i="154"/>
  <c r="J9" i="154"/>
  <c r="K9" i="154"/>
  <c r="S9" i="154"/>
  <c r="X10" i="154"/>
  <c r="I12" i="154"/>
  <c r="K13" i="154"/>
  <c r="L13" i="154"/>
  <c r="O13" i="154"/>
  <c r="K14" i="154"/>
  <c r="K15" i="154"/>
  <c r="Q15" i="154"/>
  <c r="K16" i="154"/>
  <c r="Q16" i="154"/>
  <c r="K17" i="154"/>
  <c r="Q17" i="154"/>
  <c r="K18" i="154"/>
  <c r="Q18" i="154"/>
  <c r="K19" i="154"/>
  <c r="Q19" i="154"/>
  <c r="K20" i="154"/>
  <c r="Q20" i="154"/>
  <c r="K21" i="154"/>
  <c r="Q21" i="154"/>
  <c r="K22" i="154"/>
  <c r="Q22" i="154"/>
  <c r="K23" i="154"/>
  <c r="Q23" i="154"/>
  <c r="I24" i="154"/>
  <c r="I25" i="154"/>
  <c r="K26" i="154"/>
  <c r="K28" i="154"/>
  <c r="J29" i="154"/>
  <c r="M29" i="154"/>
  <c r="Y29" i="154"/>
  <c r="J30" i="154"/>
  <c r="M30" i="154"/>
  <c r="Y30" i="154"/>
  <c r="I31" i="154"/>
  <c r="I32" i="154"/>
  <c r="X33" i="154"/>
  <c r="K34" i="154"/>
  <c r="K35" i="154"/>
  <c r="I37" i="154"/>
  <c r="X38" i="154"/>
  <c r="K39" i="154"/>
  <c r="K40" i="154"/>
  <c r="K41" i="154"/>
  <c r="O41" i="154"/>
  <c r="K42" i="154"/>
  <c r="K43" i="154"/>
  <c r="O43" i="154"/>
  <c r="K44" i="154"/>
  <c r="K45" i="154"/>
  <c r="X46" i="154"/>
  <c r="K47" i="154"/>
  <c r="K48" i="154"/>
  <c r="K49" i="154"/>
  <c r="O49" i="154"/>
  <c r="K50" i="154"/>
  <c r="K51" i="154"/>
  <c r="E52" i="154"/>
  <c r="BU7" i="116" s="1"/>
  <c r="K52" i="154"/>
  <c r="K53" i="154"/>
  <c r="X54" i="154"/>
  <c r="J55" i="154"/>
  <c r="R55" i="154"/>
  <c r="J56" i="154"/>
  <c r="R56" i="154"/>
  <c r="J57" i="154"/>
  <c r="R57" i="154"/>
  <c r="K58" i="154"/>
  <c r="Q59" i="154"/>
  <c r="R59" i="154"/>
  <c r="M60" i="154"/>
  <c r="Q60" i="154"/>
  <c r="R60" i="154"/>
  <c r="Q61" i="154"/>
  <c r="R61" i="154"/>
  <c r="K62" i="154"/>
  <c r="O62" i="154"/>
  <c r="X64" i="154"/>
  <c r="K65" i="154"/>
  <c r="K66" i="154"/>
  <c r="K67" i="154"/>
  <c r="K68" i="154"/>
  <c r="K69" i="154"/>
  <c r="K70" i="154"/>
  <c r="K71" i="154"/>
  <c r="K72" i="154"/>
  <c r="K73" i="154"/>
  <c r="K74" i="154"/>
  <c r="K75" i="154"/>
  <c r="K76" i="154"/>
  <c r="K77" i="154"/>
  <c r="K78" i="154"/>
  <c r="O78" i="154"/>
  <c r="I80" i="154"/>
  <c r="J82" i="154"/>
  <c r="K82" i="154"/>
  <c r="M82" i="154"/>
  <c r="S82" i="154"/>
  <c r="J83" i="154"/>
  <c r="K83" i="154"/>
  <c r="M83" i="154"/>
  <c r="S83" i="154"/>
  <c r="Q84" i="154"/>
  <c r="R84" i="154"/>
  <c r="M85" i="154"/>
  <c r="N85" i="154"/>
  <c r="R85" i="154"/>
  <c r="M86" i="154"/>
  <c r="N86" i="154"/>
  <c r="R86" i="154"/>
  <c r="I87" i="154"/>
  <c r="K88" i="154"/>
  <c r="O88" i="154"/>
  <c r="I89" i="154"/>
  <c r="K90" i="154"/>
  <c r="O90" i="154"/>
  <c r="I91" i="154"/>
  <c r="J93" i="154"/>
  <c r="P93" i="154"/>
  <c r="U93" i="154"/>
  <c r="J94" i="154"/>
  <c r="M94" i="154"/>
  <c r="P94" i="154"/>
  <c r="U94" i="154"/>
  <c r="J95" i="154"/>
  <c r="M95" i="154"/>
  <c r="P95" i="154"/>
  <c r="U95" i="154"/>
  <c r="J96" i="154"/>
  <c r="M96" i="154"/>
  <c r="P96" i="154"/>
  <c r="U96" i="154"/>
  <c r="K97" i="154"/>
  <c r="K98" i="154"/>
  <c r="V98" i="154"/>
  <c r="K99" i="154"/>
  <c r="M99" i="154"/>
  <c r="V99" i="154"/>
  <c r="K100" i="154"/>
  <c r="M100" i="154"/>
  <c r="V100" i="154"/>
  <c r="K101" i="154"/>
  <c r="M101" i="154"/>
  <c r="V101" i="154"/>
  <c r="K102" i="154"/>
  <c r="X103" i="154"/>
  <c r="J104" i="154"/>
  <c r="Y104" i="154"/>
  <c r="J105" i="154"/>
  <c r="Y105" i="154"/>
  <c r="J106" i="154"/>
  <c r="Y106" i="154"/>
  <c r="K107" i="154"/>
  <c r="O107" i="154"/>
  <c r="X108" i="154"/>
  <c r="J109" i="154"/>
  <c r="Y109" i="154"/>
  <c r="J110" i="154"/>
  <c r="Y110" i="154"/>
  <c r="J111" i="154"/>
  <c r="Y111" i="154"/>
  <c r="J112" i="154"/>
  <c r="Y112" i="154"/>
  <c r="J113" i="154"/>
  <c r="Y113" i="154"/>
  <c r="J114" i="154"/>
  <c r="Y114" i="154"/>
  <c r="J115" i="154"/>
  <c r="Y115" i="154"/>
  <c r="J116" i="154"/>
  <c r="Y116" i="154"/>
  <c r="J117" i="154"/>
  <c r="Y117" i="154"/>
  <c r="J118" i="154"/>
  <c r="Y118" i="154"/>
  <c r="J119" i="154"/>
  <c r="R119" i="154"/>
  <c r="J120" i="154"/>
  <c r="R120" i="154"/>
  <c r="K121" i="154"/>
  <c r="O121" i="154"/>
  <c r="K122" i="154"/>
  <c r="O122" i="154"/>
  <c r="X123" i="154"/>
  <c r="J124" i="154"/>
  <c r="R124" i="154"/>
  <c r="J125" i="154"/>
  <c r="Y125" i="154"/>
  <c r="J126" i="154"/>
  <c r="Y126" i="154"/>
  <c r="J127" i="154"/>
  <c r="Y127" i="154"/>
  <c r="J128" i="154"/>
  <c r="Y128" i="154"/>
  <c r="K129" i="154"/>
  <c r="O129" i="154"/>
  <c r="J131" i="154"/>
  <c r="Y131" i="154"/>
  <c r="X132" i="154"/>
  <c r="J133" i="154"/>
  <c r="Y133" i="154"/>
  <c r="J134" i="154"/>
  <c r="Y134" i="154"/>
  <c r="J135" i="154"/>
  <c r="Y135" i="154"/>
  <c r="J136" i="154"/>
  <c r="Y136" i="154"/>
  <c r="J137" i="154"/>
  <c r="Y137" i="154"/>
  <c r="J138" i="154"/>
  <c r="Y138" i="154"/>
  <c r="J139" i="154"/>
  <c r="Y139" i="154"/>
  <c r="J140" i="154"/>
  <c r="Y140" i="154"/>
  <c r="J141" i="154"/>
  <c r="Y141" i="154"/>
  <c r="Q142" i="154"/>
  <c r="R142" i="154"/>
  <c r="Q143" i="154"/>
  <c r="R143" i="154"/>
  <c r="J145" i="154"/>
  <c r="Y145" i="154"/>
  <c r="J146" i="154"/>
  <c r="Y146" i="154"/>
  <c r="K147" i="154"/>
  <c r="O147" i="154"/>
  <c r="X149" i="154"/>
  <c r="X149" i="153"/>
  <c r="O147" i="153"/>
  <c r="K147" i="153"/>
  <c r="Y146" i="153"/>
  <c r="J146" i="153"/>
  <c r="Y145" i="153"/>
  <c r="J145" i="153"/>
  <c r="R143" i="153"/>
  <c r="Q143" i="153"/>
  <c r="R142" i="153"/>
  <c r="Q142" i="153"/>
  <c r="Y141" i="153"/>
  <c r="J141" i="153"/>
  <c r="Y140" i="153"/>
  <c r="J140" i="153"/>
  <c r="Y139" i="153"/>
  <c r="J139" i="153"/>
  <c r="Y138" i="153"/>
  <c r="J138" i="153"/>
  <c r="Y137" i="153"/>
  <c r="J137" i="153"/>
  <c r="Y136" i="153"/>
  <c r="J136" i="153"/>
  <c r="Y135" i="153"/>
  <c r="J135" i="153"/>
  <c r="Y134" i="153"/>
  <c r="J134" i="153"/>
  <c r="Y133" i="153"/>
  <c r="J133" i="153"/>
  <c r="X132" i="153"/>
  <c r="Y131" i="153"/>
  <c r="J131" i="153"/>
  <c r="O129" i="153"/>
  <c r="K129" i="153"/>
  <c r="Y128" i="153"/>
  <c r="J128" i="153"/>
  <c r="Y127" i="153"/>
  <c r="J127" i="153"/>
  <c r="Y126" i="153"/>
  <c r="J126" i="153"/>
  <c r="Y125" i="153"/>
  <c r="J125" i="153"/>
  <c r="R124" i="153"/>
  <c r="J124" i="153"/>
  <c r="X123" i="153"/>
  <c r="O122" i="153"/>
  <c r="K122" i="153"/>
  <c r="O121" i="153"/>
  <c r="K121" i="153"/>
  <c r="R120" i="153"/>
  <c r="J120" i="153"/>
  <c r="R119" i="153"/>
  <c r="J119" i="153"/>
  <c r="Y118" i="153"/>
  <c r="J118" i="153"/>
  <c r="Y117" i="153"/>
  <c r="J117" i="153"/>
  <c r="Y116" i="153"/>
  <c r="J116" i="153"/>
  <c r="Y115" i="153"/>
  <c r="J115" i="153"/>
  <c r="Y114" i="153"/>
  <c r="J114" i="153"/>
  <c r="Y113" i="153"/>
  <c r="J113" i="153"/>
  <c r="Y112" i="153"/>
  <c r="J112" i="153"/>
  <c r="Y111" i="153"/>
  <c r="J111" i="153"/>
  <c r="Y110" i="153"/>
  <c r="J110" i="153"/>
  <c r="Y109" i="153"/>
  <c r="J109" i="153"/>
  <c r="X108" i="153"/>
  <c r="O107" i="153"/>
  <c r="K107" i="153"/>
  <c r="Y106" i="153"/>
  <c r="J106" i="153"/>
  <c r="Y105" i="153"/>
  <c r="J105" i="153"/>
  <c r="Y104" i="153"/>
  <c r="J104" i="153"/>
  <c r="X103" i="153"/>
  <c r="K102" i="153"/>
  <c r="V101" i="153"/>
  <c r="M101" i="153"/>
  <c r="K101" i="153"/>
  <c r="V100" i="153"/>
  <c r="M100" i="153"/>
  <c r="K100" i="153"/>
  <c r="V99" i="153"/>
  <c r="M99" i="153"/>
  <c r="K99" i="153"/>
  <c r="V98" i="153"/>
  <c r="K98" i="153"/>
  <c r="K97" i="153"/>
  <c r="U96" i="153"/>
  <c r="P96" i="153"/>
  <c r="M96" i="153"/>
  <c r="J96" i="153"/>
  <c r="U95" i="153"/>
  <c r="P95" i="153"/>
  <c r="M95" i="153"/>
  <c r="J95" i="153"/>
  <c r="U94" i="153"/>
  <c r="P94" i="153"/>
  <c r="M94" i="153"/>
  <c r="J94" i="153"/>
  <c r="U93" i="153"/>
  <c r="P93" i="153"/>
  <c r="J93" i="153"/>
  <c r="I91" i="153"/>
  <c r="O90" i="153"/>
  <c r="K90" i="153"/>
  <c r="I89" i="153"/>
  <c r="O88" i="153"/>
  <c r="K88" i="153"/>
  <c r="I87" i="153"/>
  <c r="R86" i="153"/>
  <c r="N86" i="153"/>
  <c r="M86" i="153"/>
  <c r="R85" i="153"/>
  <c r="N85" i="153"/>
  <c r="M85" i="153"/>
  <c r="R84" i="153"/>
  <c r="Q84" i="153"/>
  <c r="S83" i="153"/>
  <c r="M83" i="153"/>
  <c r="K83" i="153"/>
  <c r="J83" i="153"/>
  <c r="S82" i="153"/>
  <c r="M82" i="153"/>
  <c r="K82" i="153"/>
  <c r="J82" i="153"/>
  <c r="I80" i="153"/>
  <c r="O78" i="153"/>
  <c r="K78" i="153"/>
  <c r="K77" i="153"/>
  <c r="K76" i="153"/>
  <c r="K75" i="153"/>
  <c r="K74" i="153"/>
  <c r="K73" i="153"/>
  <c r="K72" i="153"/>
  <c r="K71" i="153"/>
  <c r="K70" i="153"/>
  <c r="K69" i="153"/>
  <c r="K68" i="153"/>
  <c r="K67" i="153"/>
  <c r="K66" i="153"/>
  <c r="K65" i="153"/>
  <c r="X64" i="153"/>
  <c r="O62" i="153"/>
  <c r="K62" i="153"/>
  <c r="R61" i="153"/>
  <c r="Q61" i="153"/>
  <c r="R60" i="153"/>
  <c r="Q60" i="153"/>
  <c r="M60" i="153"/>
  <c r="R59" i="153"/>
  <c r="Q59" i="153"/>
  <c r="K58" i="153"/>
  <c r="R57" i="153"/>
  <c r="J57" i="153"/>
  <c r="R56" i="153"/>
  <c r="J56" i="153"/>
  <c r="R55" i="153"/>
  <c r="J55" i="153"/>
  <c r="X54" i="153"/>
  <c r="K53" i="153"/>
  <c r="K52" i="153"/>
  <c r="E52" i="153"/>
  <c r="BU44" i="116" s="1"/>
  <c r="K51" i="153"/>
  <c r="K50" i="153"/>
  <c r="O49" i="153"/>
  <c r="K49" i="153"/>
  <c r="K48" i="153"/>
  <c r="K47" i="153"/>
  <c r="X46" i="153"/>
  <c r="K45" i="153"/>
  <c r="K44" i="153"/>
  <c r="O43" i="153"/>
  <c r="K43" i="153"/>
  <c r="K42" i="153"/>
  <c r="O41" i="153"/>
  <c r="K41" i="153"/>
  <c r="K40" i="153"/>
  <c r="K39" i="153"/>
  <c r="X38" i="153"/>
  <c r="I37" i="153"/>
  <c r="K35" i="153"/>
  <c r="K34" i="153"/>
  <c r="X33" i="153"/>
  <c r="I32" i="153"/>
  <c r="I31" i="153"/>
  <c r="Y30" i="153"/>
  <c r="M30" i="153"/>
  <c r="J30" i="153"/>
  <c r="Y29" i="153"/>
  <c r="M29" i="153"/>
  <c r="J29" i="153"/>
  <c r="K28" i="153"/>
  <c r="K26" i="153"/>
  <c r="I25" i="153"/>
  <c r="I24" i="153"/>
  <c r="Q23" i="153"/>
  <c r="K23" i="153"/>
  <c r="Q22" i="153"/>
  <c r="K22" i="153"/>
  <c r="Q21" i="153"/>
  <c r="K21" i="153"/>
  <c r="Q20" i="153"/>
  <c r="K20" i="153"/>
  <c r="Q19" i="153"/>
  <c r="K19" i="153"/>
  <c r="Q18" i="153"/>
  <c r="K18" i="153"/>
  <c r="Q17" i="153"/>
  <c r="K17" i="153"/>
  <c r="Q16" i="153"/>
  <c r="K16" i="153"/>
  <c r="Q15" i="153"/>
  <c r="K15" i="153"/>
  <c r="K14" i="153"/>
  <c r="O13" i="153"/>
  <c r="L13" i="153"/>
  <c r="K13" i="153"/>
  <c r="I12" i="153"/>
  <c r="X10" i="153"/>
  <c r="S9" i="153"/>
  <c r="K9" i="153"/>
  <c r="J9" i="153"/>
  <c r="T8" i="153"/>
  <c r="K8" i="153"/>
  <c r="J8" i="153"/>
  <c r="X7" i="153"/>
  <c r="X149" i="152"/>
  <c r="O147" i="152"/>
  <c r="K147" i="152"/>
  <c r="Y146" i="152"/>
  <c r="J146" i="152"/>
  <c r="Y145" i="152"/>
  <c r="J145" i="152"/>
  <c r="R143" i="152"/>
  <c r="Q143" i="152"/>
  <c r="R142" i="152"/>
  <c r="Q142" i="152"/>
  <c r="Y141" i="152"/>
  <c r="J141" i="152"/>
  <c r="Y140" i="152"/>
  <c r="J140" i="152"/>
  <c r="Y139" i="152"/>
  <c r="J139" i="152"/>
  <c r="Y138" i="152"/>
  <c r="J138" i="152"/>
  <c r="Y137" i="152"/>
  <c r="J137" i="152"/>
  <c r="Y136" i="152"/>
  <c r="J136" i="152"/>
  <c r="Y135" i="152"/>
  <c r="J135" i="152"/>
  <c r="Y134" i="152"/>
  <c r="J134" i="152"/>
  <c r="Y133" i="152"/>
  <c r="J133" i="152"/>
  <c r="X132" i="152"/>
  <c r="Y131" i="152"/>
  <c r="J131" i="152"/>
  <c r="O129" i="152"/>
  <c r="K129" i="152"/>
  <c r="Y128" i="152"/>
  <c r="J128" i="152"/>
  <c r="Y127" i="152"/>
  <c r="J127" i="152"/>
  <c r="Y126" i="152"/>
  <c r="J126" i="152"/>
  <c r="Y125" i="152"/>
  <c r="J125" i="152"/>
  <c r="R124" i="152"/>
  <c r="J124" i="152"/>
  <c r="X123" i="152"/>
  <c r="O122" i="152"/>
  <c r="K122" i="152"/>
  <c r="O121" i="152"/>
  <c r="K121" i="152"/>
  <c r="R120" i="152"/>
  <c r="J120" i="152"/>
  <c r="R119" i="152"/>
  <c r="J119" i="152"/>
  <c r="Y118" i="152"/>
  <c r="J118" i="152"/>
  <c r="Y117" i="152"/>
  <c r="J117" i="152"/>
  <c r="Y116" i="152"/>
  <c r="J116" i="152"/>
  <c r="Y115" i="152"/>
  <c r="J115" i="152"/>
  <c r="Y114" i="152"/>
  <c r="J114" i="152"/>
  <c r="Y113" i="152"/>
  <c r="J113" i="152"/>
  <c r="Y112" i="152"/>
  <c r="J112" i="152"/>
  <c r="Y111" i="152"/>
  <c r="J111" i="152"/>
  <c r="Y110" i="152"/>
  <c r="J110" i="152"/>
  <c r="Y109" i="152"/>
  <c r="J109" i="152"/>
  <c r="X108" i="152"/>
  <c r="O107" i="152"/>
  <c r="K107" i="152"/>
  <c r="Y106" i="152"/>
  <c r="J106" i="152"/>
  <c r="Y105" i="152"/>
  <c r="J105" i="152"/>
  <c r="Y104" i="152"/>
  <c r="J104" i="152"/>
  <c r="X103" i="152"/>
  <c r="K102" i="152"/>
  <c r="V101" i="152"/>
  <c r="M101" i="152"/>
  <c r="K101" i="152"/>
  <c r="V100" i="152"/>
  <c r="M100" i="152"/>
  <c r="K100" i="152"/>
  <c r="V99" i="152"/>
  <c r="M99" i="152"/>
  <c r="K99" i="152"/>
  <c r="V98" i="152"/>
  <c r="K98" i="152"/>
  <c r="K97" i="152"/>
  <c r="U96" i="152"/>
  <c r="P96" i="152"/>
  <c r="M96" i="152"/>
  <c r="J96" i="152"/>
  <c r="U95" i="152"/>
  <c r="P95" i="152"/>
  <c r="M95" i="152"/>
  <c r="J95" i="152"/>
  <c r="U94" i="152"/>
  <c r="P94" i="152"/>
  <c r="M94" i="152"/>
  <c r="J94" i="152"/>
  <c r="U93" i="152"/>
  <c r="P93" i="152"/>
  <c r="J93" i="152"/>
  <c r="I91" i="152"/>
  <c r="O90" i="152"/>
  <c r="K90" i="152"/>
  <c r="I89" i="152"/>
  <c r="O88" i="152"/>
  <c r="K88" i="152"/>
  <c r="I87" i="152"/>
  <c r="R86" i="152"/>
  <c r="N86" i="152"/>
  <c r="M86" i="152"/>
  <c r="R85" i="152"/>
  <c r="N85" i="152"/>
  <c r="M85" i="152"/>
  <c r="R84" i="152"/>
  <c r="Q84" i="152"/>
  <c r="S83" i="152"/>
  <c r="M83" i="152"/>
  <c r="K83" i="152"/>
  <c r="J83" i="152"/>
  <c r="S82" i="152"/>
  <c r="M82" i="152"/>
  <c r="K82" i="152"/>
  <c r="J82" i="152"/>
  <c r="I80" i="152"/>
  <c r="O78" i="152"/>
  <c r="K78" i="152"/>
  <c r="K77" i="152"/>
  <c r="K76" i="152"/>
  <c r="K75" i="152"/>
  <c r="K74" i="152"/>
  <c r="K73" i="152"/>
  <c r="K72" i="152"/>
  <c r="K71" i="152"/>
  <c r="K70" i="152"/>
  <c r="K69" i="152"/>
  <c r="K68" i="152"/>
  <c r="K67" i="152"/>
  <c r="K66" i="152"/>
  <c r="K65" i="152"/>
  <c r="X64" i="152"/>
  <c r="O62" i="152"/>
  <c r="K62" i="152"/>
  <c r="R61" i="152"/>
  <c r="Q61" i="152"/>
  <c r="R60" i="152"/>
  <c r="Q60" i="152"/>
  <c r="M60" i="152"/>
  <c r="R59" i="152"/>
  <c r="Q59" i="152"/>
  <c r="K58" i="152"/>
  <c r="R57" i="152"/>
  <c r="J57" i="152"/>
  <c r="R56" i="152"/>
  <c r="J56" i="152"/>
  <c r="R55" i="152"/>
  <c r="J55" i="152"/>
  <c r="X54" i="152"/>
  <c r="K53" i="152"/>
  <c r="K52" i="152"/>
  <c r="E52" i="152"/>
  <c r="BU43" i="116" s="1"/>
  <c r="K51" i="152"/>
  <c r="K50" i="152"/>
  <c r="O49" i="152"/>
  <c r="K49" i="152"/>
  <c r="K48" i="152"/>
  <c r="K47" i="152"/>
  <c r="X46" i="152"/>
  <c r="K45" i="152"/>
  <c r="K44" i="152"/>
  <c r="E44" i="152"/>
  <c r="BB43" i="116" s="1"/>
  <c r="O43" i="152"/>
  <c r="K43" i="152"/>
  <c r="K42" i="152"/>
  <c r="O41" i="152"/>
  <c r="K41" i="152"/>
  <c r="K40" i="152"/>
  <c r="K39" i="152"/>
  <c r="X38" i="152"/>
  <c r="I37" i="152"/>
  <c r="K35" i="152"/>
  <c r="K34" i="152"/>
  <c r="X33" i="152"/>
  <c r="I32" i="152"/>
  <c r="I31" i="152"/>
  <c r="Y30" i="152"/>
  <c r="M30" i="152"/>
  <c r="J30" i="152"/>
  <c r="Y29" i="152"/>
  <c r="M29" i="152"/>
  <c r="J29" i="152"/>
  <c r="K28" i="152"/>
  <c r="K26" i="152"/>
  <c r="I25" i="152"/>
  <c r="I24" i="152"/>
  <c r="Q23" i="152"/>
  <c r="K23" i="152"/>
  <c r="Q22" i="152"/>
  <c r="K22" i="152"/>
  <c r="Q21" i="152"/>
  <c r="K21" i="152"/>
  <c r="Q20" i="152"/>
  <c r="K20" i="152"/>
  <c r="Q19" i="152"/>
  <c r="K19" i="152"/>
  <c r="Q18" i="152"/>
  <c r="K18" i="152"/>
  <c r="Q17" i="152"/>
  <c r="K17" i="152"/>
  <c r="Q16" i="152"/>
  <c r="K16" i="152"/>
  <c r="Q15" i="152"/>
  <c r="K15" i="152"/>
  <c r="K14" i="152"/>
  <c r="O13" i="152"/>
  <c r="L13" i="152"/>
  <c r="K13" i="152"/>
  <c r="I12" i="152"/>
  <c r="X10" i="152"/>
  <c r="S9" i="152"/>
  <c r="K9" i="152"/>
  <c r="J9" i="152"/>
  <c r="T8" i="152"/>
  <c r="K8" i="152"/>
  <c r="J8" i="152"/>
  <c r="X7" i="152"/>
  <c r="X149" i="151"/>
  <c r="O147" i="151"/>
  <c r="K147" i="151"/>
  <c r="Y146" i="151"/>
  <c r="J146" i="151"/>
  <c r="Y145" i="151"/>
  <c r="J145" i="151"/>
  <c r="R143" i="151"/>
  <c r="Q143" i="151"/>
  <c r="R142" i="151"/>
  <c r="Q142" i="151"/>
  <c r="Y141" i="151"/>
  <c r="J141" i="151"/>
  <c r="Y140" i="151"/>
  <c r="J140" i="151"/>
  <c r="Y139" i="151"/>
  <c r="J139" i="151"/>
  <c r="Y138" i="151"/>
  <c r="J138" i="151"/>
  <c r="Y137" i="151"/>
  <c r="J137" i="151"/>
  <c r="Y136" i="151"/>
  <c r="J136" i="151"/>
  <c r="Y135" i="151"/>
  <c r="J135" i="151"/>
  <c r="Y134" i="151"/>
  <c r="J134" i="151"/>
  <c r="Y133" i="151"/>
  <c r="J133" i="151"/>
  <c r="X132" i="151"/>
  <c r="Y131" i="151"/>
  <c r="J131" i="151"/>
  <c r="O129" i="151"/>
  <c r="K129" i="151"/>
  <c r="Y128" i="151"/>
  <c r="J128" i="151"/>
  <c r="Y127" i="151"/>
  <c r="J127" i="151"/>
  <c r="Y126" i="151"/>
  <c r="J126" i="151"/>
  <c r="Y125" i="151"/>
  <c r="J125" i="151"/>
  <c r="R124" i="151"/>
  <c r="J124" i="151"/>
  <c r="X123" i="151"/>
  <c r="O122" i="151"/>
  <c r="K122" i="151"/>
  <c r="O121" i="151"/>
  <c r="K121" i="151"/>
  <c r="R120" i="151"/>
  <c r="J120" i="151"/>
  <c r="R119" i="151"/>
  <c r="J119" i="151"/>
  <c r="Y118" i="151"/>
  <c r="J118" i="151"/>
  <c r="Y117" i="151"/>
  <c r="J117" i="151"/>
  <c r="Y116" i="151"/>
  <c r="J116" i="151"/>
  <c r="Y115" i="151"/>
  <c r="J115" i="151"/>
  <c r="Y114" i="151"/>
  <c r="J114" i="151"/>
  <c r="Y113" i="151"/>
  <c r="J113" i="151"/>
  <c r="Y112" i="151"/>
  <c r="J112" i="151"/>
  <c r="Y111" i="151"/>
  <c r="J111" i="151"/>
  <c r="Y110" i="151"/>
  <c r="J110" i="151"/>
  <c r="Y109" i="151"/>
  <c r="J109" i="151"/>
  <c r="X108" i="151"/>
  <c r="O107" i="151"/>
  <c r="K107" i="151"/>
  <c r="Y106" i="151"/>
  <c r="J106" i="151"/>
  <c r="Y105" i="151"/>
  <c r="J105" i="151"/>
  <c r="Y104" i="151"/>
  <c r="J104" i="151"/>
  <c r="X103" i="151"/>
  <c r="K102" i="151"/>
  <c r="V101" i="151"/>
  <c r="M101" i="151"/>
  <c r="K101" i="151"/>
  <c r="V100" i="151"/>
  <c r="M100" i="151"/>
  <c r="K100" i="151"/>
  <c r="V99" i="151"/>
  <c r="M99" i="151"/>
  <c r="K99" i="151"/>
  <c r="V98" i="151"/>
  <c r="K98" i="151"/>
  <c r="K97" i="151"/>
  <c r="U96" i="151"/>
  <c r="P96" i="151"/>
  <c r="M96" i="151"/>
  <c r="J96" i="151"/>
  <c r="U95" i="151"/>
  <c r="P95" i="151"/>
  <c r="M95" i="151"/>
  <c r="J95" i="151"/>
  <c r="U94" i="151"/>
  <c r="P94" i="151"/>
  <c r="M94" i="151"/>
  <c r="J94" i="151"/>
  <c r="U93" i="151"/>
  <c r="P93" i="151"/>
  <c r="J93" i="151"/>
  <c r="I91" i="151"/>
  <c r="O90" i="151"/>
  <c r="K90" i="151"/>
  <c r="I89" i="151"/>
  <c r="O88" i="151"/>
  <c r="K88" i="151"/>
  <c r="I87" i="151"/>
  <c r="R86" i="151"/>
  <c r="N86" i="151"/>
  <c r="M86" i="151"/>
  <c r="R85" i="151"/>
  <c r="N85" i="151"/>
  <c r="M85" i="151"/>
  <c r="R84" i="151"/>
  <c r="Q84" i="151"/>
  <c r="S83" i="151"/>
  <c r="M83" i="151"/>
  <c r="K83" i="151"/>
  <c r="J83" i="151"/>
  <c r="S82" i="151"/>
  <c r="M82" i="151"/>
  <c r="K82" i="151"/>
  <c r="J82" i="151"/>
  <c r="I80" i="151"/>
  <c r="O78" i="151"/>
  <c r="K78" i="151"/>
  <c r="K77" i="151"/>
  <c r="K76" i="151"/>
  <c r="K75" i="151"/>
  <c r="K74" i="151"/>
  <c r="K73" i="151"/>
  <c r="K72" i="151"/>
  <c r="K71" i="151"/>
  <c r="K70" i="151"/>
  <c r="K69" i="151"/>
  <c r="K68" i="151"/>
  <c r="K67" i="151"/>
  <c r="K66" i="151"/>
  <c r="K65" i="151"/>
  <c r="X64" i="151"/>
  <c r="O62" i="151"/>
  <c r="K62" i="151"/>
  <c r="R61" i="151"/>
  <c r="Q61" i="151"/>
  <c r="R60" i="151"/>
  <c r="Q60" i="151"/>
  <c r="M60" i="151"/>
  <c r="R59" i="151"/>
  <c r="Q59" i="151"/>
  <c r="K58" i="151"/>
  <c r="R57" i="151"/>
  <c r="J57" i="151"/>
  <c r="R56" i="151"/>
  <c r="J56" i="151"/>
  <c r="R55" i="151"/>
  <c r="J55" i="151"/>
  <c r="X54" i="151"/>
  <c r="K53" i="151"/>
  <c r="K52" i="151"/>
  <c r="E52" i="151"/>
  <c r="BU42" i="116" s="1"/>
  <c r="K51" i="151"/>
  <c r="K50" i="151"/>
  <c r="O49" i="151"/>
  <c r="K49" i="151"/>
  <c r="K48" i="151"/>
  <c r="K47" i="151"/>
  <c r="X46" i="151"/>
  <c r="K45" i="151"/>
  <c r="K44" i="151"/>
  <c r="E44" i="151"/>
  <c r="BB42" i="116" s="1"/>
  <c r="O43" i="151"/>
  <c r="K43" i="151"/>
  <c r="K42" i="151"/>
  <c r="O41" i="151"/>
  <c r="K41" i="151"/>
  <c r="K40" i="151"/>
  <c r="K39" i="151"/>
  <c r="X38" i="151"/>
  <c r="I37" i="151"/>
  <c r="K35" i="151"/>
  <c r="K34" i="151"/>
  <c r="X33" i="151"/>
  <c r="I32" i="151"/>
  <c r="I31" i="151"/>
  <c r="Y30" i="151"/>
  <c r="M30" i="151"/>
  <c r="J30" i="151"/>
  <c r="Y29" i="151"/>
  <c r="M29" i="151"/>
  <c r="J29" i="151"/>
  <c r="K28" i="151"/>
  <c r="K26" i="151"/>
  <c r="I25" i="151"/>
  <c r="I24" i="151"/>
  <c r="Q23" i="151"/>
  <c r="K23" i="151"/>
  <c r="Q22" i="151"/>
  <c r="K22" i="151"/>
  <c r="Q21" i="151"/>
  <c r="K21" i="151"/>
  <c r="Q20" i="151"/>
  <c r="K20" i="151"/>
  <c r="Q19" i="151"/>
  <c r="K19" i="151"/>
  <c r="Q18" i="151"/>
  <c r="K18" i="151"/>
  <c r="Q17" i="151"/>
  <c r="K17" i="151"/>
  <c r="Q16" i="151"/>
  <c r="K16" i="151"/>
  <c r="Q15" i="151"/>
  <c r="K15" i="151"/>
  <c r="K14" i="151"/>
  <c r="O13" i="151"/>
  <c r="L13" i="151"/>
  <c r="K13" i="151"/>
  <c r="I12" i="151"/>
  <c r="X10" i="151"/>
  <c r="S9" i="151"/>
  <c r="K9" i="151"/>
  <c r="J9" i="151"/>
  <c r="T8" i="151"/>
  <c r="K8" i="151"/>
  <c r="J8" i="151"/>
  <c r="X7" i="151"/>
  <c r="X149" i="150"/>
  <c r="O147" i="150"/>
  <c r="K147" i="150"/>
  <c r="Y146" i="150"/>
  <c r="J146" i="150"/>
  <c r="Y145" i="150"/>
  <c r="J145" i="150"/>
  <c r="R143" i="150"/>
  <c r="Q143" i="150"/>
  <c r="R142" i="150"/>
  <c r="Q142" i="150"/>
  <c r="Y141" i="150"/>
  <c r="J141" i="150"/>
  <c r="Y140" i="150"/>
  <c r="J140" i="150"/>
  <c r="Y139" i="150"/>
  <c r="J139" i="150"/>
  <c r="Y138" i="150"/>
  <c r="J138" i="150"/>
  <c r="Y137" i="150"/>
  <c r="J137" i="150"/>
  <c r="Y136" i="150"/>
  <c r="J136" i="150"/>
  <c r="Y135" i="150"/>
  <c r="J135" i="150"/>
  <c r="Y134" i="150"/>
  <c r="J134" i="150"/>
  <c r="Y133" i="150"/>
  <c r="J133" i="150"/>
  <c r="X132" i="150"/>
  <c r="Y131" i="150"/>
  <c r="J131" i="150"/>
  <c r="O129" i="150"/>
  <c r="K129" i="150"/>
  <c r="Y128" i="150"/>
  <c r="J128" i="150"/>
  <c r="Y127" i="150"/>
  <c r="J127" i="150"/>
  <c r="Y126" i="150"/>
  <c r="J126" i="150"/>
  <c r="Y125" i="150"/>
  <c r="J125" i="150"/>
  <c r="R124" i="150"/>
  <c r="J124" i="150"/>
  <c r="X123" i="150"/>
  <c r="O122" i="150"/>
  <c r="K122" i="150"/>
  <c r="O121" i="150"/>
  <c r="K121" i="150"/>
  <c r="R120" i="150"/>
  <c r="J120" i="150"/>
  <c r="R119" i="150"/>
  <c r="J119" i="150"/>
  <c r="Y118" i="150"/>
  <c r="J118" i="150"/>
  <c r="Y117" i="150"/>
  <c r="J117" i="150"/>
  <c r="Y116" i="150"/>
  <c r="J116" i="150"/>
  <c r="Y115" i="150"/>
  <c r="J115" i="150"/>
  <c r="Y114" i="150"/>
  <c r="J114" i="150"/>
  <c r="Y113" i="150"/>
  <c r="J113" i="150"/>
  <c r="Y112" i="150"/>
  <c r="J112" i="150"/>
  <c r="Y111" i="150"/>
  <c r="J111" i="150"/>
  <c r="Y110" i="150"/>
  <c r="J110" i="150"/>
  <c r="Y109" i="150"/>
  <c r="J109" i="150"/>
  <c r="X108" i="150"/>
  <c r="O107" i="150"/>
  <c r="K107" i="150"/>
  <c r="Y106" i="150"/>
  <c r="J106" i="150"/>
  <c r="Y105" i="150"/>
  <c r="J105" i="150"/>
  <c r="Y104" i="150"/>
  <c r="J104" i="150"/>
  <c r="X103" i="150"/>
  <c r="K102" i="150"/>
  <c r="V101" i="150"/>
  <c r="M101" i="150"/>
  <c r="K101" i="150"/>
  <c r="V100" i="150"/>
  <c r="M100" i="150"/>
  <c r="K100" i="150"/>
  <c r="V99" i="150"/>
  <c r="M99" i="150"/>
  <c r="K99" i="150"/>
  <c r="V98" i="150"/>
  <c r="K98" i="150"/>
  <c r="K97" i="150"/>
  <c r="U96" i="150"/>
  <c r="P96" i="150"/>
  <c r="M96" i="150"/>
  <c r="J96" i="150"/>
  <c r="U95" i="150"/>
  <c r="P95" i="150"/>
  <c r="M95" i="150"/>
  <c r="J95" i="150"/>
  <c r="U94" i="150"/>
  <c r="P94" i="150"/>
  <c r="M94" i="150"/>
  <c r="J94" i="150"/>
  <c r="U93" i="150"/>
  <c r="P93" i="150"/>
  <c r="J93" i="150"/>
  <c r="I91" i="150"/>
  <c r="O90" i="150"/>
  <c r="K90" i="150"/>
  <c r="I89" i="150"/>
  <c r="O88" i="150"/>
  <c r="K88" i="150"/>
  <c r="I87" i="150"/>
  <c r="R86" i="150"/>
  <c r="N86" i="150"/>
  <c r="M86" i="150"/>
  <c r="R85" i="150"/>
  <c r="N85" i="150"/>
  <c r="M85" i="150"/>
  <c r="R84" i="150"/>
  <c r="Q84" i="150"/>
  <c r="S83" i="150"/>
  <c r="M83" i="150"/>
  <c r="K83" i="150"/>
  <c r="J83" i="150"/>
  <c r="S82" i="150"/>
  <c r="M82" i="150"/>
  <c r="K82" i="150"/>
  <c r="J82" i="150"/>
  <c r="I80" i="150"/>
  <c r="O78" i="150"/>
  <c r="K78" i="150"/>
  <c r="K77" i="150"/>
  <c r="K76" i="150"/>
  <c r="K75" i="150"/>
  <c r="K74" i="150"/>
  <c r="K73" i="150"/>
  <c r="K72" i="150"/>
  <c r="K71" i="150"/>
  <c r="K70" i="150"/>
  <c r="K69" i="150"/>
  <c r="K68" i="150"/>
  <c r="K67" i="150"/>
  <c r="K66" i="150"/>
  <c r="K65" i="150"/>
  <c r="X64" i="150"/>
  <c r="O62" i="150"/>
  <c r="K62" i="150"/>
  <c r="R61" i="150"/>
  <c r="Q61" i="150"/>
  <c r="R60" i="150"/>
  <c r="Q60" i="150"/>
  <c r="M60" i="150"/>
  <c r="R59" i="150"/>
  <c r="Q59" i="150"/>
  <c r="K58" i="150"/>
  <c r="R57" i="150"/>
  <c r="J57" i="150"/>
  <c r="R56" i="150"/>
  <c r="J56" i="150"/>
  <c r="R55" i="150"/>
  <c r="J55" i="150"/>
  <c r="X54" i="150"/>
  <c r="K53" i="150"/>
  <c r="K52" i="150"/>
  <c r="E52" i="150"/>
  <c r="BU40" i="116" s="1"/>
  <c r="K51" i="150"/>
  <c r="K50" i="150"/>
  <c r="O49" i="150"/>
  <c r="K49" i="150"/>
  <c r="K48" i="150"/>
  <c r="K47" i="150"/>
  <c r="X46" i="150"/>
  <c r="K45" i="150"/>
  <c r="K44" i="150"/>
  <c r="E44" i="150"/>
  <c r="BB40" i="116" s="1"/>
  <c r="O43" i="150"/>
  <c r="K43" i="150"/>
  <c r="K42" i="150"/>
  <c r="O41" i="150"/>
  <c r="K41" i="150"/>
  <c r="K40" i="150"/>
  <c r="K39" i="150"/>
  <c r="X38" i="150"/>
  <c r="I37" i="150"/>
  <c r="K35" i="150"/>
  <c r="K34" i="150"/>
  <c r="X33" i="150"/>
  <c r="I32" i="150"/>
  <c r="I31" i="150"/>
  <c r="Y30" i="150"/>
  <c r="M30" i="150"/>
  <c r="J30" i="150"/>
  <c r="Y29" i="150"/>
  <c r="M29" i="150"/>
  <c r="J29" i="150"/>
  <c r="K28" i="150"/>
  <c r="K26" i="150"/>
  <c r="I25" i="150"/>
  <c r="I24" i="150"/>
  <c r="Q23" i="150"/>
  <c r="K23" i="150"/>
  <c r="Q22" i="150"/>
  <c r="K22" i="150"/>
  <c r="Q21" i="150"/>
  <c r="K21" i="150"/>
  <c r="Q20" i="150"/>
  <c r="K20" i="150"/>
  <c r="Q19" i="150"/>
  <c r="K19" i="150"/>
  <c r="Q18" i="150"/>
  <c r="K18" i="150"/>
  <c r="Q17" i="150"/>
  <c r="K17" i="150"/>
  <c r="Q16" i="150"/>
  <c r="K16" i="150"/>
  <c r="Q15" i="150"/>
  <c r="K15" i="150"/>
  <c r="K14" i="150"/>
  <c r="O13" i="150"/>
  <c r="L13" i="150"/>
  <c r="K13" i="150"/>
  <c r="I12" i="150"/>
  <c r="X10" i="150"/>
  <c r="S9" i="150"/>
  <c r="K9" i="150"/>
  <c r="J9" i="150"/>
  <c r="T8" i="150"/>
  <c r="K8" i="150"/>
  <c r="J8" i="150"/>
  <c r="X7" i="150"/>
  <c r="X149" i="149"/>
  <c r="O147" i="149"/>
  <c r="K147" i="149"/>
  <c r="Y146" i="149"/>
  <c r="J146" i="149"/>
  <c r="Y145" i="149"/>
  <c r="J145" i="149"/>
  <c r="R143" i="149"/>
  <c r="Q143" i="149"/>
  <c r="R142" i="149"/>
  <c r="Q142" i="149"/>
  <c r="Y141" i="149"/>
  <c r="J141" i="149"/>
  <c r="Y140" i="149"/>
  <c r="J140" i="149"/>
  <c r="Y139" i="149"/>
  <c r="J139" i="149"/>
  <c r="Y138" i="149"/>
  <c r="J138" i="149"/>
  <c r="Y137" i="149"/>
  <c r="J137" i="149"/>
  <c r="Y136" i="149"/>
  <c r="J136" i="149"/>
  <c r="Y135" i="149"/>
  <c r="J135" i="149"/>
  <c r="Y134" i="149"/>
  <c r="J134" i="149"/>
  <c r="Y133" i="149"/>
  <c r="J133" i="149"/>
  <c r="X132" i="149"/>
  <c r="Y131" i="149"/>
  <c r="J131" i="149"/>
  <c r="O129" i="149"/>
  <c r="K129" i="149"/>
  <c r="Y128" i="149"/>
  <c r="J128" i="149"/>
  <c r="Y127" i="149"/>
  <c r="J127" i="149"/>
  <c r="Y126" i="149"/>
  <c r="J126" i="149"/>
  <c r="Y125" i="149"/>
  <c r="J125" i="149"/>
  <c r="R124" i="149"/>
  <c r="J124" i="149"/>
  <c r="X123" i="149"/>
  <c r="O122" i="149"/>
  <c r="K122" i="149"/>
  <c r="O121" i="149"/>
  <c r="K121" i="149"/>
  <c r="R120" i="149"/>
  <c r="J120" i="149"/>
  <c r="R119" i="149"/>
  <c r="J119" i="149"/>
  <c r="Y118" i="149"/>
  <c r="J118" i="149"/>
  <c r="Y117" i="149"/>
  <c r="J117" i="149"/>
  <c r="Y116" i="149"/>
  <c r="J116" i="149"/>
  <c r="Y115" i="149"/>
  <c r="J115" i="149"/>
  <c r="Y114" i="149"/>
  <c r="J114" i="149"/>
  <c r="Y113" i="149"/>
  <c r="J113" i="149"/>
  <c r="Y112" i="149"/>
  <c r="J112" i="149"/>
  <c r="Y111" i="149"/>
  <c r="J111" i="149"/>
  <c r="Y110" i="149"/>
  <c r="J110" i="149"/>
  <c r="Y109" i="149"/>
  <c r="J109" i="149"/>
  <c r="X108" i="149"/>
  <c r="O107" i="149"/>
  <c r="K107" i="149"/>
  <c r="Y106" i="149"/>
  <c r="J106" i="149"/>
  <c r="Y105" i="149"/>
  <c r="J105" i="149"/>
  <c r="Y104" i="149"/>
  <c r="J104" i="149"/>
  <c r="X103" i="149"/>
  <c r="K102" i="149"/>
  <c r="V101" i="149"/>
  <c r="M101" i="149"/>
  <c r="K101" i="149"/>
  <c r="V100" i="149"/>
  <c r="M100" i="149"/>
  <c r="K100" i="149"/>
  <c r="V99" i="149"/>
  <c r="M99" i="149"/>
  <c r="K99" i="149"/>
  <c r="V98" i="149"/>
  <c r="K98" i="149"/>
  <c r="K97" i="149"/>
  <c r="U96" i="149"/>
  <c r="P96" i="149"/>
  <c r="M96" i="149"/>
  <c r="J96" i="149"/>
  <c r="U95" i="149"/>
  <c r="P95" i="149"/>
  <c r="M95" i="149"/>
  <c r="J95" i="149"/>
  <c r="U94" i="149"/>
  <c r="P94" i="149"/>
  <c r="M94" i="149"/>
  <c r="J94" i="149"/>
  <c r="U93" i="149"/>
  <c r="P93" i="149"/>
  <c r="J93" i="149"/>
  <c r="I91" i="149"/>
  <c r="O90" i="149"/>
  <c r="K90" i="149"/>
  <c r="I89" i="149"/>
  <c r="O88" i="149"/>
  <c r="K88" i="149"/>
  <c r="I87" i="149"/>
  <c r="R86" i="149"/>
  <c r="N86" i="149"/>
  <c r="M86" i="149"/>
  <c r="R85" i="149"/>
  <c r="N85" i="149"/>
  <c r="M85" i="149"/>
  <c r="R84" i="149"/>
  <c r="Q84" i="149"/>
  <c r="S83" i="149"/>
  <c r="M83" i="149"/>
  <c r="K83" i="149"/>
  <c r="J83" i="149"/>
  <c r="S82" i="149"/>
  <c r="M82" i="149"/>
  <c r="K82" i="149"/>
  <c r="J82" i="149"/>
  <c r="I80" i="149"/>
  <c r="O78" i="149"/>
  <c r="K78" i="149"/>
  <c r="K77" i="149"/>
  <c r="K76" i="149"/>
  <c r="K75" i="149"/>
  <c r="K74" i="149"/>
  <c r="K73" i="149"/>
  <c r="K72" i="149"/>
  <c r="K71" i="149"/>
  <c r="K70" i="149"/>
  <c r="K69" i="149"/>
  <c r="K68" i="149"/>
  <c r="K67" i="149"/>
  <c r="K66" i="149"/>
  <c r="K65" i="149"/>
  <c r="X64" i="149"/>
  <c r="O62" i="149"/>
  <c r="K62" i="149"/>
  <c r="R61" i="149"/>
  <c r="Q61" i="149"/>
  <c r="R60" i="149"/>
  <c r="Q60" i="149"/>
  <c r="M60" i="149"/>
  <c r="R59" i="149"/>
  <c r="Q59" i="149"/>
  <c r="K58" i="149"/>
  <c r="R57" i="149"/>
  <c r="J57" i="149"/>
  <c r="R56" i="149"/>
  <c r="J56" i="149"/>
  <c r="R55" i="149"/>
  <c r="J55" i="149"/>
  <c r="X54" i="149"/>
  <c r="K53" i="149"/>
  <c r="K52" i="149"/>
  <c r="E52" i="149"/>
  <c r="BU35" i="116" s="1"/>
  <c r="K51" i="149"/>
  <c r="K50" i="149"/>
  <c r="O49" i="149"/>
  <c r="K49" i="149"/>
  <c r="K48" i="149"/>
  <c r="K47" i="149"/>
  <c r="X46" i="149"/>
  <c r="K45" i="149"/>
  <c r="K44" i="149"/>
  <c r="E44" i="149"/>
  <c r="BB35" i="116" s="1"/>
  <c r="O43" i="149"/>
  <c r="K43" i="149"/>
  <c r="K42" i="149"/>
  <c r="O41" i="149"/>
  <c r="K41" i="149"/>
  <c r="K40" i="149"/>
  <c r="K39" i="149"/>
  <c r="X38" i="149"/>
  <c r="I37" i="149"/>
  <c r="K35" i="149"/>
  <c r="K34" i="149"/>
  <c r="X33" i="149"/>
  <c r="I32" i="149"/>
  <c r="I31" i="149"/>
  <c r="Y30" i="149"/>
  <c r="M30" i="149"/>
  <c r="J30" i="149"/>
  <c r="Y29" i="149"/>
  <c r="M29" i="149"/>
  <c r="J29" i="149"/>
  <c r="K28" i="149"/>
  <c r="K26" i="149"/>
  <c r="I25" i="149"/>
  <c r="I24" i="149"/>
  <c r="Q23" i="149"/>
  <c r="K23" i="149"/>
  <c r="Q22" i="149"/>
  <c r="K22" i="149"/>
  <c r="Q21" i="149"/>
  <c r="K21" i="149"/>
  <c r="Q20" i="149"/>
  <c r="K20" i="149"/>
  <c r="Q19" i="149"/>
  <c r="K19" i="149"/>
  <c r="Q18" i="149"/>
  <c r="K18" i="149"/>
  <c r="Q17" i="149"/>
  <c r="K17" i="149"/>
  <c r="Q16" i="149"/>
  <c r="K16" i="149"/>
  <c r="Q15" i="149"/>
  <c r="K15" i="149"/>
  <c r="K14" i="149"/>
  <c r="O13" i="149"/>
  <c r="L13" i="149"/>
  <c r="K13" i="149"/>
  <c r="I12" i="149"/>
  <c r="X10" i="149"/>
  <c r="S9" i="149"/>
  <c r="K9" i="149"/>
  <c r="J9" i="149"/>
  <c r="T8" i="149"/>
  <c r="K8" i="149"/>
  <c r="J8" i="149"/>
  <c r="X7" i="149"/>
  <c r="X149" i="148"/>
  <c r="O147" i="148"/>
  <c r="K147" i="148"/>
  <c r="Y146" i="148"/>
  <c r="J146" i="148"/>
  <c r="Y145" i="148"/>
  <c r="J145" i="148"/>
  <c r="R143" i="148"/>
  <c r="Q143" i="148"/>
  <c r="R142" i="148"/>
  <c r="Q142" i="148"/>
  <c r="Y141" i="148"/>
  <c r="J141" i="148"/>
  <c r="Y140" i="148"/>
  <c r="J140" i="148"/>
  <c r="Y139" i="148"/>
  <c r="J139" i="148"/>
  <c r="Y138" i="148"/>
  <c r="J138" i="148"/>
  <c r="Y137" i="148"/>
  <c r="J137" i="148"/>
  <c r="Y136" i="148"/>
  <c r="J136" i="148"/>
  <c r="Y135" i="148"/>
  <c r="J135" i="148"/>
  <c r="Y134" i="148"/>
  <c r="J134" i="148"/>
  <c r="Y133" i="148"/>
  <c r="J133" i="148"/>
  <c r="X132" i="148"/>
  <c r="Y131" i="148"/>
  <c r="J131" i="148"/>
  <c r="O129" i="148"/>
  <c r="K129" i="148"/>
  <c r="Y128" i="148"/>
  <c r="J128" i="148"/>
  <c r="Y127" i="148"/>
  <c r="J127" i="148"/>
  <c r="Y126" i="148"/>
  <c r="J126" i="148"/>
  <c r="Y125" i="148"/>
  <c r="J125" i="148"/>
  <c r="R124" i="148"/>
  <c r="J124" i="148"/>
  <c r="X123" i="148"/>
  <c r="O122" i="148"/>
  <c r="K122" i="148"/>
  <c r="O121" i="148"/>
  <c r="K121" i="148"/>
  <c r="R120" i="148"/>
  <c r="J120" i="148"/>
  <c r="R119" i="148"/>
  <c r="J119" i="148"/>
  <c r="Y118" i="148"/>
  <c r="J118" i="148"/>
  <c r="Y117" i="148"/>
  <c r="J117" i="148"/>
  <c r="Y116" i="148"/>
  <c r="J116" i="148"/>
  <c r="Y115" i="148"/>
  <c r="J115" i="148"/>
  <c r="Y114" i="148"/>
  <c r="J114" i="148"/>
  <c r="Y113" i="148"/>
  <c r="J113" i="148"/>
  <c r="Y112" i="148"/>
  <c r="J112" i="148"/>
  <c r="Y111" i="148"/>
  <c r="J111" i="148"/>
  <c r="Y110" i="148"/>
  <c r="J110" i="148"/>
  <c r="Y109" i="148"/>
  <c r="J109" i="148"/>
  <c r="X108" i="148"/>
  <c r="O107" i="148"/>
  <c r="K107" i="148"/>
  <c r="Y106" i="148"/>
  <c r="J106" i="148"/>
  <c r="Y105" i="148"/>
  <c r="J105" i="148"/>
  <c r="Y104" i="148"/>
  <c r="J104" i="148"/>
  <c r="X103" i="148"/>
  <c r="K102" i="148"/>
  <c r="V101" i="148"/>
  <c r="M101" i="148"/>
  <c r="K101" i="148"/>
  <c r="V100" i="148"/>
  <c r="M100" i="148"/>
  <c r="K100" i="148"/>
  <c r="V99" i="148"/>
  <c r="M99" i="148"/>
  <c r="K99" i="148"/>
  <c r="V98" i="148"/>
  <c r="K98" i="148"/>
  <c r="K97" i="148"/>
  <c r="U96" i="148"/>
  <c r="P96" i="148"/>
  <c r="M96" i="148"/>
  <c r="J96" i="148"/>
  <c r="U95" i="148"/>
  <c r="P95" i="148"/>
  <c r="M95" i="148"/>
  <c r="J95" i="148"/>
  <c r="U94" i="148"/>
  <c r="P94" i="148"/>
  <c r="M94" i="148"/>
  <c r="J94" i="148"/>
  <c r="U93" i="148"/>
  <c r="P93" i="148"/>
  <c r="J93" i="148"/>
  <c r="I91" i="148"/>
  <c r="O90" i="148"/>
  <c r="K90" i="148"/>
  <c r="I89" i="148"/>
  <c r="O88" i="148"/>
  <c r="K88" i="148"/>
  <c r="I87" i="148"/>
  <c r="R86" i="148"/>
  <c r="N86" i="148"/>
  <c r="M86" i="148"/>
  <c r="R85" i="148"/>
  <c r="N85" i="148"/>
  <c r="M85" i="148"/>
  <c r="R84" i="148"/>
  <c r="Q84" i="148"/>
  <c r="S83" i="148"/>
  <c r="M83" i="148"/>
  <c r="K83" i="148"/>
  <c r="J83" i="148"/>
  <c r="S82" i="148"/>
  <c r="M82" i="148"/>
  <c r="K82" i="148"/>
  <c r="J82" i="148"/>
  <c r="I80" i="148"/>
  <c r="O78" i="148"/>
  <c r="K78" i="148"/>
  <c r="K77" i="148"/>
  <c r="K76" i="148"/>
  <c r="K75" i="148"/>
  <c r="K74" i="148"/>
  <c r="K73" i="148"/>
  <c r="K72" i="148"/>
  <c r="K71" i="148"/>
  <c r="K70" i="148"/>
  <c r="K69" i="148"/>
  <c r="K68" i="148"/>
  <c r="K67" i="148"/>
  <c r="K66" i="148"/>
  <c r="K65" i="148"/>
  <c r="X64" i="148"/>
  <c r="O62" i="148"/>
  <c r="K62" i="148"/>
  <c r="R61" i="148"/>
  <c r="Q61" i="148"/>
  <c r="R60" i="148"/>
  <c r="Q60" i="148"/>
  <c r="M60" i="148"/>
  <c r="R59" i="148"/>
  <c r="Q59" i="148"/>
  <c r="K58" i="148"/>
  <c r="R57" i="148"/>
  <c r="J57" i="148"/>
  <c r="R56" i="148"/>
  <c r="J56" i="148"/>
  <c r="R55" i="148"/>
  <c r="J55" i="148"/>
  <c r="X54" i="148"/>
  <c r="K53" i="148"/>
  <c r="K52" i="148"/>
  <c r="E52" i="148"/>
  <c r="BU31" i="116"/>
  <c r="K51" i="148"/>
  <c r="K50" i="148"/>
  <c r="O49" i="148"/>
  <c r="K49" i="148"/>
  <c r="K48" i="148"/>
  <c r="K47" i="148"/>
  <c r="X46" i="148"/>
  <c r="K45" i="148"/>
  <c r="K44" i="148"/>
  <c r="E44" i="148"/>
  <c r="BB31" i="116" s="1"/>
  <c r="O43" i="148"/>
  <c r="K43" i="148"/>
  <c r="K42" i="148"/>
  <c r="O41" i="148"/>
  <c r="K41" i="148"/>
  <c r="K40" i="148"/>
  <c r="K39" i="148"/>
  <c r="X38" i="148"/>
  <c r="I37" i="148"/>
  <c r="K35" i="148"/>
  <c r="K34" i="148"/>
  <c r="X33" i="148"/>
  <c r="I32" i="148"/>
  <c r="I31" i="148"/>
  <c r="Y30" i="148"/>
  <c r="M30" i="148"/>
  <c r="J30" i="148"/>
  <c r="Y29" i="148"/>
  <c r="M29" i="148"/>
  <c r="J29" i="148"/>
  <c r="K28" i="148"/>
  <c r="K26" i="148"/>
  <c r="I25" i="148"/>
  <c r="I24" i="148"/>
  <c r="Q23" i="148"/>
  <c r="K23" i="148"/>
  <c r="Q22" i="148"/>
  <c r="K22" i="148"/>
  <c r="Q21" i="148"/>
  <c r="K21" i="148"/>
  <c r="Q20" i="148"/>
  <c r="K20" i="148"/>
  <c r="Q19" i="148"/>
  <c r="K19" i="148"/>
  <c r="Q18" i="148"/>
  <c r="K18" i="148"/>
  <c r="Q17" i="148"/>
  <c r="K17" i="148"/>
  <c r="Q16" i="148"/>
  <c r="K16" i="148"/>
  <c r="Q15" i="148"/>
  <c r="K15" i="148"/>
  <c r="K14" i="148"/>
  <c r="O13" i="148"/>
  <c r="L13" i="148"/>
  <c r="K13" i="148"/>
  <c r="I12" i="148"/>
  <c r="X10" i="148"/>
  <c r="S9" i="148"/>
  <c r="K9" i="148"/>
  <c r="J9" i="148"/>
  <c r="T8" i="148"/>
  <c r="K8" i="148"/>
  <c r="J8" i="148"/>
  <c r="X7" i="148"/>
  <c r="X149" i="147"/>
  <c r="O147" i="147"/>
  <c r="K147" i="147"/>
  <c r="Y146" i="147"/>
  <c r="J146" i="147"/>
  <c r="Y145" i="147"/>
  <c r="J145" i="147"/>
  <c r="R143" i="147"/>
  <c r="Q143" i="147"/>
  <c r="R142" i="147"/>
  <c r="Q142" i="147"/>
  <c r="Y141" i="147"/>
  <c r="J141" i="147"/>
  <c r="Y140" i="147"/>
  <c r="J140" i="147"/>
  <c r="Y139" i="147"/>
  <c r="J139" i="147"/>
  <c r="Y138" i="147"/>
  <c r="J138" i="147"/>
  <c r="Y137" i="147"/>
  <c r="J137" i="147"/>
  <c r="Y136" i="147"/>
  <c r="J136" i="147"/>
  <c r="Y135" i="147"/>
  <c r="J135" i="147"/>
  <c r="Y134" i="147"/>
  <c r="J134" i="147"/>
  <c r="Y133" i="147"/>
  <c r="J133" i="147"/>
  <c r="X132" i="147"/>
  <c r="Y131" i="147"/>
  <c r="J131" i="147"/>
  <c r="O129" i="147"/>
  <c r="K129" i="147"/>
  <c r="Y128" i="147"/>
  <c r="J128" i="147"/>
  <c r="Y127" i="147"/>
  <c r="J127" i="147"/>
  <c r="Y126" i="147"/>
  <c r="J126" i="147"/>
  <c r="Y125" i="147"/>
  <c r="J125" i="147"/>
  <c r="R124" i="147"/>
  <c r="J124" i="147"/>
  <c r="X123" i="147"/>
  <c r="O122" i="147"/>
  <c r="K122" i="147"/>
  <c r="O121" i="147"/>
  <c r="K121" i="147"/>
  <c r="R120" i="147"/>
  <c r="J120" i="147"/>
  <c r="R119" i="147"/>
  <c r="J119" i="147"/>
  <c r="Y118" i="147"/>
  <c r="J118" i="147"/>
  <c r="Y117" i="147"/>
  <c r="J117" i="147"/>
  <c r="Y116" i="147"/>
  <c r="J116" i="147"/>
  <c r="Y115" i="147"/>
  <c r="J115" i="147"/>
  <c r="Y114" i="147"/>
  <c r="J114" i="147"/>
  <c r="Y113" i="147"/>
  <c r="J113" i="147"/>
  <c r="Y112" i="147"/>
  <c r="J112" i="147"/>
  <c r="Y111" i="147"/>
  <c r="J111" i="147"/>
  <c r="Y110" i="147"/>
  <c r="J110" i="147"/>
  <c r="Y109" i="147"/>
  <c r="J109" i="147"/>
  <c r="X108" i="147"/>
  <c r="O107" i="147"/>
  <c r="K107" i="147"/>
  <c r="Y106" i="147"/>
  <c r="J106" i="147"/>
  <c r="Y105" i="147"/>
  <c r="J105" i="147"/>
  <c r="Y104" i="147"/>
  <c r="J104" i="147"/>
  <c r="X103" i="147"/>
  <c r="K102" i="147"/>
  <c r="V101" i="147"/>
  <c r="M101" i="147"/>
  <c r="K101" i="147"/>
  <c r="V100" i="147"/>
  <c r="M100" i="147"/>
  <c r="K100" i="147"/>
  <c r="V99" i="147"/>
  <c r="M99" i="147"/>
  <c r="K99" i="147"/>
  <c r="V98" i="147"/>
  <c r="K98" i="147"/>
  <c r="K97" i="147"/>
  <c r="U96" i="147"/>
  <c r="P96" i="147"/>
  <c r="M96" i="147"/>
  <c r="J96" i="147"/>
  <c r="U95" i="147"/>
  <c r="P95" i="147"/>
  <c r="M95" i="147"/>
  <c r="J95" i="147"/>
  <c r="U94" i="147"/>
  <c r="P94" i="147"/>
  <c r="M94" i="147"/>
  <c r="J94" i="147"/>
  <c r="U93" i="147"/>
  <c r="P93" i="147"/>
  <c r="J93" i="147"/>
  <c r="I91" i="147"/>
  <c r="O90" i="147"/>
  <c r="K90" i="147"/>
  <c r="I89" i="147"/>
  <c r="O88" i="147"/>
  <c r="K88" i="147"/>
  <c r="I87" i="147"/>
  <c r="R86" i="147"/>
  <c r="N86" i="147"/>
  <c r="M86" i="147"/>
  <c r="R85" i="147"/>
  <c r="N85" i="147"/>
  <c r="M85" i="147"/>
  <c r="R84" i="147"/>
  <c r="Q84" i="147"/>
  <c r="S83" i="147"/>
  <c r="M83" i="147"/>
  <c r="K83" i="147"/>
  <c r="J83" i="147"/>
  <c r="S82" i="147"/>
  <c r="M82" i="147"/>
  <c r="K82" i="147"/>
  <c r="J82" i="147"/>
  <c r="I80" i="147"/>
  <c r="O78" i="147"/>
  <c r="K78" i="147"/>
  <c r="K77" i="147"/>
  <c r="K76" i="147"/>
  <c r="K75" i="147"/>
  <c r="K74" i="147"/>
  <c r="K73" i="147"/>
  <c r="K72" i="147"/>
  <c r="K71" i="147"/>
  <c r="K70" i="147"/>
  <c r="K69" i="147"/>
  <c r="K68" i="147"/>
  <c r="K67" i="147"/>
  <c r="K66" i="147"/>
  <c r="K65" i="147"/>
  <c r="X64" i="147"/>
  <c r="O62" i="147"/>
  <c r="K62" i="147"/>
  <c r="R61" i="147"/>
  <c r="Q61" i="147"/>
  <c r="R60" i="147"/>
  <c r="Q60" i="147"/>
  <c r="M60" i="147"/>
  <c r="R59" i="147"/>
  <c r="Q59" i="147"/>
  <c r="K58" i="147"/>
  <c r="R57" i="147"/>
  <c r="J57" i="147"/>
  <c r="R56" i="147"/>
  <c r="J56" i="147"/>
  <c r="R55" i="147"/>
  <c r="J55" i="147"/>
  <c r="X54" i="147"/>
  <c r="K53" i="147"/>
  <c r="K52" i="147"/>
  <c r="E52" i="147"/>
  <c r="BU10" i="116" s="1"/>
  <c r="K51" i="147"/>
  <c r="K50" i="147"/>
  <c r="O49" i="147"/>
  <c r="K49" i="147"/>
  <c r="K48" i="147"/>
  <c r="K47" i="147"/>
  <c r="X46" i="147"/>
  <c r="K45" i="147"/>
  <c r="K44" i="147"/>
  <c r="E44" i="147"/>
  <c r="BB10" i="116" s="1"/>
  <c r="O43" i="147"/>
  <c r="K43" i="147"/>
  <c r="K42" i="147"/>
  <c r="O41" i="147"/>
  <c r="K41" i="147"/>
  <c r="K40" i="147"/>
  <c r="K39" i="147"/>
  <c r="X38" i="147"/>
  <c r="I37" i="147"/>
  <c r="K35" i="147"/>
  <c r="K34" i="147"/>
  <c r="X33" i="147"/>
  <c r="I32" i="147"/>
  <c r="I31" i="147"/>
  <c r="Y30" i="147"/>
  <c r="M30" i="147"/>
  <c r="J30" i="147"/>
  <c r="Y29" i="147"/>
  <c r="M29" i="147"/>
  <c r="J29" i="147"/>
  <c r="K28" i="147"/>
  <c r="K26" i="147"/>
  <c r="I25" i="147"/>
  <c r="I24" i="147"/>
  <c r="Q23" i="147"/>
  <c r="K23" i="147"/>
  <c r="Q22" i="147"/>
  <c r="K22" i="147"/>
  <c r="Q21" i="147"/>
  <c r="K21" i="147"/>
  <c r="Q20" i="147"/>
  <c r="K20" i="147"/>
  <c r="Q19" i="147"/>
  <c r="K19" i="147"/>
  <c r="Q18" i="147"/>
  <c r="K18" i="147"/>
  <c r="Q17" i="147"/>
  <c r="K17" i="147"/>
  <c r="Q16" i="147"/>
  <c r="K16" i="147"/>
  <c r="Q15" i="147"/>
  <c r="K15" i="147"/>
  <c r="K14" i="147"/>
  <c r="O13" i="147"/>
  <c r="L13" i="147"/>
  <c r="K13" i="147"/>
  <c r="I12" i="147"/>
  <c r="X10" i="147"/>
  <c r="S9" i="147"/>
  <c r="K9" i="147"/>
  <c r="J9" i="147"/>
  <c r="T8" i="147"/>
  <c r="K8" i="147"/>
  <c r="J8" i="147"/>
  <c r="X7" i="147"/>
  <c r="X149" i="146"/>
  <c r="O147" i="146"/>
  <c r="K147" i="146"/>
  <c r="Y146" i="146"/>
  <c r="J146" i="146"/>
  <c r="Y145" i="146"/>
  <c r="J145" i="146"/>
  <c r="R143" i="146"/>
  <c r="Q143" i="146"/>
  <c r="R142" i="146"/>
  <c r="Q142" i="146"/>
  <c r="Y141" i="146"/>
  <c r="J141" i="146"/>
  <c r="Y140" i="146"/>
  <c r="J140" i="146"/>
  <c r="Y139" i="146"/>
  <c r="J139" i="146"/>
  <c r="Y138" i="146"/>
  <c r="J138" i="146"/>
  <c r="Y137" i="146"/>
  <c r="J137" i="146"/>
  <c r="Y136" i="146"/>
  <c r="J136" i="146"/>
  <c r="Y135" i="146"/>
  <c r="J135" i="146"/>
  <c r="Y134" i="146"/>
  <c r="J134" i="146"/>
  <c r="Y133" i="146"/>
  <c r="J133" i="146"/>
  <c r="X132" i="146"/>
  <c r="Y131" i="146"/>
  <c r="J131" i="146"/>
  <c r="O129" i="146"/>
  <c r="K129" i="146"/>
  <c r="Y128" i="146"/>
  <c r="J128" i="146"/>
  <c r="Y127" i="146"/>
  <c r="J127" i="146"/>
  <c r="Y126" i="146"/>
  <c r="J126" i="146"/>
  <c r="Y125" i="146"/>
  <c r="J125" i="146"/>
  <c r="R124" i="146"/>
  <c r="J124" i="146"/>
  <c r="X123" i="146"/>
  <c r="O122" i="146"/>
  <c r="K122" i="146"/>
  <c r="O121" i="146"/>
  <c r="K121" i="146"/>
  <c r="R120" i="146"/>
  <c r="J120" i="146"/>
  <c r="R119" i="146"/>
  <c r="J119" i="146"/>
  <c r="Y118" i="146"/>
  <c r="J118" i="146"/>
  <c r="Y117" i="146"/>
  <c r="J117" i="146"/>
  <c r="Y116" i="146"/>
  <c r="J116" i="146"/>
  <c r="Y115" i="146"/>
  <c r="J115" i="146"/>
  <c r="Y114" i="146"/>
  <c r="J114" i="146"/>
  <c r="Y113" i="146"/>
  <c r="J113" i="146"/>
  <c r="Y112" i="146"/>
  <c r="J112" i="146"/>
  <c r="Y111" i="146"/>
  <c r="J111" i="146"/>
  <c r="Y110" i="146"/>
  <c r="J110" i="146"/>
  <c r="Y109" i="146"/>
  <c r="J109" i="146"/>
  <c r="X108" i="146"/>
  <c r="O107" i="146"/>
  <c r="K107" i="146"/>
  <c r="Y106" i="146"/>
  <c r="J106" i="146"/>
  <c r="Y105" i="146"/>
  <c r="J105" i="146"/>
  <c r="Y104" i="146"/>
  <c r="J104" i="146"/>
  <c r="X103" i="146"/>
  <c r="K102" i="146"/>
  <c r="V101" i="146"/>
  <c r="M101" i="146"/>
  <c r="K101" i="146"/>
  <c r="V100" i="146"/>
  <c r="M100" i="146"/>
  <c r="K100" i="146"/>
  <c r="V99" i="146"/>
  <c r="M99" i="146"/>
  <c r="K99" i="146"/>
  <c r="V98" i="146"/>
  <c r="K98" i="146"/>
  <c r="K97" i="146"/>
  <c r="U96" i="146"/>
  <c r="P96" i="146"/>
  <c r="M96" i="146"/>
  <c r="J96" i="146"/>
  <c r="U95" i="146"/>
  <c r="P95" i="146"/>
  <c r="M95" i="146"/>
  <c r="J95" i="146"/>
  <c r="U94" i="146"/>
  <c r="P94" i="146"/>
  <c r="M94" i="146"/>
  <c r="J94" i="146"/>
  <c r="U93" i="146"/>
  <c r="P93" i="146"/>
  <c r="J93" i="146"/>
  <c r="I91" i="146"/>
  <c r="O90" i="146"/>
  <c r="K90" i="146"/>
  <c r="I89" i="146"/>
  <c r="O88" i="146"/>
  <c r="K88" i="146"/>
  <c r="I87" i="146"/>
  <c r="R86" i="146"/>
  <c r="N86" i="146"/>
  <c r="M86" i="146"/>
  <c r="R85" i="146"/>
  <c r="N85" i="146"/>
  <c r="M85" i="146"/>
  <c r="R84" i="146"/>
  <c r="Q84" i="146"/>
  <c r="S83" i="146"/>
  <c r="M83" i="146"/>
  <c r="K83" i="146"/>
  <c r="J83" i="146"/>
  <c r="S82" i="146"/>
  <c r="M82" i="146"/>
  <c r="K82" i="146"/>
  <c r="J82" i="146"/>
  <c r="I80" i="146"/>
  <c r="O78" i="146"/>
  <c r="K78" i="146"/>
  <c r="K77" i="146"/>
  <c r="K76" i="146"/>
  <c r="K75" i="146"/>
  <c r="K74" i="146"/>
  <c r="K73" i="146"/>
  <c r="K72" i="146"/>
  <c r="K71" i="146"/>
  <c r="K70" i="146"/>
  <c r="K69" i="146"/>
  <c r="K68" i="146"/>
  <c r="K67" i="146"/>
  <c r="K66" i="146"/>
  <c r="K65" i="146"/>
  <c r="X64" i="146"/>
  <c r="O62" i="146"/>
  <c r="K62" i="146"/>
  <c r="R61" i="146"/>
  <c r="Q61" i="146"/>
  <c r="R60" i="146"/>
  <c r="Q60" i="146"/>
  <c r="M60" i="146"/>
  <c r="R59" i="146"/>
  <c r="Q59" i="146"/>
  <c r="K58" i="146"/>
  <c r="R57" i="146"/>
  <c r="J57" i="146"/>
  <c r="R56" i="146"/>
  <c r="J56" i="146"/>
  <c r="R55" i="146"/>
  <c r="J55" i="146"/>
  <c r="X54" i="146"/>
  <c r="K53" i="146"/>
  <c r="K52" i="146"/>
  <c r="E52" i="146"/>
  <c r="BU8" i="116" s="1"/>
  <c r="K51" i="146"/>
  <c r="K50" i="146"/>
  <c r="O49" i="146"/>
  <c r="K49" i="146"/>
  <c r="K48" i="146"/>
  <c r="K47" i="146"/>
  <c r="X46" i="146"/>
  <c r="K45" i="146"/>
  <c r="K44" i="146"/>
  <c r="E44" i="146"/>
  <c r="O43" i="146"/>
  <c r="K43" i="146"/>
  <c r="K42" i="146"/>
  <c r="O41" i="146"/>
  <c r="K41" i="146"/>
  <c r="K40" i="146"/>
  <c r="K39" i="146"/>
  <c r="X38" i="146"/>
  <c r="I37" i="146"/>
  <c r="K35" i="146"/>
  <c r="K34" i="146"/>
  <c r="X33" i="146"/>
  <c r="I32" i="146"/>
  <c r="I31" i="146"/>
  <c r="Y30" i="146"/>
  <c r="M30" i="146"/>
  <c r="J30" i="146"/>
  <c r="Y29" i="146"/>
  <c r="M29" i="146"/>
  <c r="J29" i="146"/>
  <c r="K28" i="146"/>
  <c r="K26" i="146"/>
  <c r="I25" i="146"/>
  <c r="I24" i="146"/>
  <c r="Q23" i="146"/>
  <c r="K23" i="146"/>
  <c r="Q22" i="146"/>
  <c r="K22" i="146"/>
  <c r="Q21" i="146"/>
  <c r="K21" i="146"/>
  <c r="Q20" i="146"/>
  <c r="K20" i="146"/>
  <c r="Q19" i="146"/>
  <c r="K19" i="146"/>
  <c r="Q18" i="146"/>
  <c r="K18" i="146"/>
  <c r="Q17" i="146"/>
  <c r="K17" i="146"/>
  <c r="Q16" i="146"/>
  <c r="K16" i="146"/>
  <c r="Q15" i="146"/>
  <c r="K15" i="146"/>
  <c r="K14" i="146"/>
  <c r="O13" i="146"/>
  <c r="L13" i="146"/>
  <c r="K13" i="146"/>
  <c r="I12" i="146"/>
  <c r="X10" i="146"/>
  <c r="S9" i="146"/>
  <c r="K9" i="146"/>
  <c r="J9" i="146"/>
  <c r="T8" i="146"/>
  <c r="K8" i="146"/>
  <c r="J8" i="146"/>
  <c r="X7" i="146"/>
  <c r="X149" i="145"/>
  <c r="O147" i="145"/>
  <c r="K147" i="145"/>
  <c r="Y146" i="145"/>
  <c r="J146" i="145"/>
  <c r="Y145" i="145"/>
  <c r="J145" i="145"/>
  <c r="R143" i="145"/>
  <c r="Q143" i="145"/>
  <c r="R142" i="145"/>
  <c r="Q142" i="145"/>
  <c r="Y141" i="145"/>
  <c r="J141" i="145"/>
  <c r="Y140" i="145"/>
  <c r="J140" i="145"/>
  <c r="Y139" i="145"/>
  <c r="J139" i="145"/>
  <c r="Y138" i="145"/>
  <c r="J138" i="145"/>
  <c r="Y137" i="145"/>
  <c r="J137" i="145"/>
  <c r="Y136" i="145"/>
  <c r="J136" i="145"/>
  <c r="Y135" i="145"/>
  <c r="J135" i="145"/>
  <c r="Y134" i="145"/>
  <c r="J134" i="145"/>
  <c r="Y133" i="145"/>
  <c r="J133" i="145"/>
  <c r="X132" i="145"/>
  <c r="Y131" i="145"/>
  <c r="J131" i="145"/>
  <c r="O129" i="145"/>
  <c r="K129" i="145"/>
  <c r="Y128" i="145"/>
  <c r="J128" i="145"/>
  <c r="Y127" i="145"/>
  <c r="J127" i="145"/>
  <c r="Y126" i="145"/>
  <c r="J126" i="145"/>
  <c r="Y125" i="145"/>
  <c r="J125" i="145"/>
  <c r="R124" i="145"/>
  <c r="J124" i="145"/>
  <c r="X123" i="145"/>
  <c r="O122" i="145"/>
  <c r="K122" i="145"/>
  <c r="O121" i="145"/>
  <c r="K121" i="145"/>
  <c r="R120" i="145"/>
  <c r="J120" i="145"/>
  <c r="R119" i="145"/>
  <c r="J119" i="145"/>
  <c r="Y118" i="145"/>
  <c r="J118" i="145"/>
  <c r="Y117" i="145"/>
  <c r="J117" i="145"/>
  <c r="Y116" i="145"/>
  <c r="J116" i="145"/>
  <c r="Y115" i="145"/>
  <c r="J115" i="145"/>
  <c r="Y114" i="145"/>
  <c r="J114" i="145"/>
  <c r="Y113" i="145"/>
  <c r="J113" i="145"/>
  <c r="Y112" i="145"/>
  <c r="J112" i="145"/>
  <c r="Y111" i="145"/>
  <c r="J111" i="145"/>
  <c r="Y110" i="145"/>
  <c r="J110" i="145"/>
  <c r="Y109" i="145"/>
  <c r="J109" i="145"/>
  <c r="X108" i="145"/>
  <c r="O107" i="145"/>
  <c r="K107" i="145"/>
  <c r="Y106" i="145"/>
  <c r="J106" i="145"/>
  <c r="Y105" i="145"/>
  <c r="J105" i="145"/>
  <c r="Y104" i="145"/>
  <c r="J104" i="145"/>
  <c r="X103" i="145"/>
  <c r="K102" i="145"/>
  <c r="V101" i="145"/>
  <c r="M101" i="145"/>
  <c r="K101" i="145"/>
  <c r="V100" i="145"/>
  <c r="M100" i="145"/>
  <c r="K100" i="145"/>
  <c r="V99" i="145"/>
  <c r="M99" i="145"/>
  <c r="K99" i="145"/>
  <c r="V98" i="145"/>
  <c r="K98" i="145"/>
  <c r="K97" i="145"/>
  <c r="U96" i="145"/>
  <c r="P96" i="145"/>
  <c r="M96" i="145"/>
  <c r="J96" i="145"/>
  <c r="U95" i="145"/>
  <c r="P95" i="145"/>
  <c r="M95" i="145"/>
  <c r="J95" i="145"/>
  <c r="U94" i="145"/>
  <c r="P94" i="145"/>
  <c r="M94" i="145"/>
  <c r="J94" i="145"/>
  <c r="U93" i="145"/>
  <c r="P93" i="145"/>
  <c r="J93" i="145"/>
  <c r="I91" i="145"/>
  <c r="O90" i="145"/>
  <c r="K90" i="145"/>
  <c r="I89" i="145"/>
  <c r="O88" i="145"/>
  <c r="K88" i="145"/>
  <c r="I87" i="145"/>
  <c r="R86" i="145"/>
  <c r="N86" i="145"/>
  <c r="M86" i="145"/>
  <c r="R85" i="145"/>
  <c r="N85" i="145"/>
  <c r="M85" i="145"/>
  <c r="R84" i="145"/>
  <c r="Q84" i="145"/>
  <c r="S83" i="145"/>
  <c r="M83" i="145"/>
  <c r="K83" i="145"/>
  <c r="J83" i="145"/>
  <c r="S82" i="145"/>
  <c r="M82" i="145"/>
  <c r="K82" i="145"/>
  <c r="J82" i="145"/>
  <c r="I80" i="145"/>
  <c r="O78" i="145"/>
  <c r="K78" i="145"/>
  <c r="K77" i="145"/>
  <c r="K76" i="145"/>
  <c r="K75" i="145"/>
  <c r="K74" i="145"/>
  <c r="K73" i="145"/>
  <c r="K72" i="145"/>
  <c r="K71" i="145"/>
  <c r="K70" i="145"/>
  <c r="K69" i="145"/>
  <c r="K68" i="145"/>
  <c r="K67" i="145"/>
  <c r="K66" i="145"/>
  <c r="K65" i="145"/>
  <c r="X64" i="145"/>
  <c r="O62" i="145"/>
  <c r="K62" i="145"/>
  <c r="R61" i="145"/>
  <c r="Q61" i="145"/>
  <c r="R60" i="145"/>
  <c r="Q60" i="145"/>
  <c r="M60" i="145"/>
  <c r="R59" i="145"/>
  <c r="Q59" i="145"/>
  <c r="K58" i="145"/>
  <c r="R57" i="145"/>
  <c r="J57" i="145"/>
  <c r="R56" i="145"/>
  <c r="J56" i="145"/>
  <c r="R55" i="145"/>
  <c r="J55" i="145"/>
  <c r="X54" i="145"/>
  <c r="K53" i="145"/>
  <c r="K52" i="145"/>
  <c r="K51" i="145"/>
  <c r="K50" i="145"/>
  <c r="O49" i="145"/>
  <c r="K49" i="145"/>
  <c r="K48" i="145"/>
  <c r="E48" i="145"/>
  <c r="BG25" i="116" s="1"/>
  <c r="K47" i="145"/>
  <c r="X46" i="145"/>
  <c r="K45" i="145"/>
  <c r="K44" i="145"/>
  <c r="E44" i="145"/>
  <c r="BB25" i="116" s="1"/>
  <c r="O43" i="145"/>
  <c r="K43" i="145"/>
  <c r="K42" i="145"/>
  <c r="O41" i="145"/>
  <c r="K41" i="145"/>
  <c r="K40" i="145"/>
  <c r="K39" i="145"/>
  <c r="X38" i="145"/>
  <c r="I37" i="145"/>
  <c r="K35" i="145"/>
  <c r="K34" i="145"/>
  <c r="X33" i="145"/>
  <c r="I32" i="145"/>
  <c r="I31" i="145"/>
  <c r="Y30" i="145"/>
  <c r="M30" i="145"/>
  <c r="J30" i="145"/>
  <c r="Y29" i="145"/>
  <c r="M29" i="145"/>
  <c r="J29" i="145"/>
  <c r="K28" i="145"/>
  <c r="K26" i="145"/>
  <c r="I25" i="145"/>
  <c r="I24" i="145"/>
  <c r="Q23" i="145"/>
  <c r="K23" i="145"/>
  <c r="Q22" i="145"/>
  <c r="K22" i="145"/>
  <c r="Q21" i="145"/>
  <c r="K21" i="145"/>
  <c r="Q20" i="145"/>
  <c r="K20" i="145"/>
  <c r="Q19" i="145"/>
  <c r="K19" i="145"/>
  <c r="Q18" i="145"/>
  <c r="K18" i="145"/>
  <c r="Q17" i="145"/>
  <c r="K17" i="145"/>
  <c r="Q16" i="145"/>
  <c r="K16" i="145"/>
  <c r="Q15" i="145"/>
  <c r="K15" i="145"/>
  <c r="K14" i="145"/>
  <c r="O13" i="145"/>
  <c r="L13" i="145"/>
  <c r="K13" i="145"/>
  <c r="I12" i="145"/>
  <c r="X10" i="145"/>
  <c r="S9" i="145"/>
  <c r="K9" i="145"/>
  <c r="J9" i="145"/>
  <c r="T8" i="145"/>
  <c r="K8" i="145"/>
  <c r="J8" i="145"/>
  <c r="X7" i="145"/>
  <c r="X149" i="144"/>
  <c r="O147" i="144"/>
  <c r="K147" i="144"/>
  <c r="Y146" i="144"/>
  <c r="J146" i="144"/>
  <c r="Y145" i="144"/>
  <c r="J145" i="144"/>
  <c r="R143" i="144"/>
  <c r="Q143" i="144"/>
  <c r="R142" i="144"/>
  <c r="Q142" i="144"/>
  <c r="Y141" i="144"/>
  <c r="J141" i="144"/>
  <c r="Y140" i="144"/>
  <c r="J140" i="144"/>
  <c r="Y139" i="144"/>
  <c r="J139" i="144"/>
  <c r="Y138" i="144"/>
  <c r="J138" i="144"/>
  <c r="Y137" i="144"/>
  <c r="J137" i="144"/>
  <c r="Y136" i="144"/>
  <c r="J136" i="144"/>
  <c r="Y135" i="144"/>
  <c r="J135" i="144"/>
  <c r="Y134" i="144"/>
  <c r="J134" i="144"/>
  <c r="Y133" i="144"/>
  <c r="J133" i="144"/>
  <c r="X132" i="144"/>
  <c r="Y131" i="144"/>
  <c r="J131" i="144"/>
  <c r="O129" i="144"/>
  <c r="K129" i="144"/>
  <c r="Y128" i="144"/>
  <c r="J128" i="144"/>
  <c r="Y127" i="144"/>
  <c r="J127" i="144"/>
  <c r="Y126" i="144"/>
  <c r="J126" i="144"/>
  <c r="Y125" i="144"/>
  <c r="J125" i="144"/>
  <c r="R124" i="144"/>
  <c r="J124" i="144"/>
  <c r="X123" i="144"/>
  <c r="O122" i="144"/>
  <c r="K122" i="144"/>
  <c r="O121" i="144"/>
  <c r="K121" i="144"/>
  <c r="R120" i="144"/>
  <c r="J120" i="144"/>
  <c r="R119" i="144"/>
  <c r="J119" i="144"/>
  <c r="Y118" i="144"/>
  <c r="J118" i="144"/>
  <c r="Y117" i="144"/>
  <c r="J117" i="144"/>
  <c r="Y116" i="144"/>
  <c r="J116" i="144"/>
  <c r="Y115" i="144"/>
  <c r="J115" i="144"/>
  <c r="Y114" i="144"/>
  <c r="J114" i="144"/>
  <c r="Y113" i="144"/>
  <c r="J113" i="144"/>
  <c r="Y112" i="144"/>
  <c r="J112" i="144"/>
  <c r="Y111" i="144"/>
  <c r="J111" i="144"/>
  <c r="Y110" i="144"/>
  <c r="J110" i="144"/>
  <c r="Y109" i="144"/>
  <c r="J109" i="144"/>
  <c r="X108" i="144"/>
  <c r="O107" i="144"/>
  <c r="K107" i="144"/>
  <c r="Y106" i="144"/>
  <c r="J106" i="144"/>
  <c r="Y105" i="144"/>
  <c r="J105" i="144"/>
  <c r="Y104" i="144"/>
  <c r="J104" i="144"/>
  <c r="X103" i="144"/>
  <c r="K102" i="144"/>
  <c r="V101" i="144"/>
  <c r="M101" i="144"/>
  <c r="K101" i="144"/>
  <c r="V100" i="144"/>
  <c r="M100" i="144"/>
  <c r="K100" i="144"/>
  <c r="V99" i="144"/>
  <c r="M99" i="144"/>
  <c r="K99" i="144"/>
  <c r="V98" i="144"/>
  <c r="K98" i="144"/>
  <c r="K97" i="144"/>
  <c r="U96" i="144"/>
  <c r="P96" i="144"/>
  <c r="M96" i="144"/>
  <c r="J96" i="144"/>
  <c r="U95" i="144"/>
  <c r="P95" i="144"/>
  <c r="M95" i="144"/>
  <c r="J95" i="144"/>
  <c r="U94" i="144"/>
  <c r="P94" i="144"/>
  <c r="M94" i="144"/>
  <c r="J94" i="144"/>
  <c r="U93" i="144"/>
  <c r="P93" i="144"/>
  <c r="J93" i="144"/>
  <c r="I91" i="144"/>
  <c r="O90" i="144"/>
  <c r="K90" i="144"/>
  <c r="I89" i="144"/>
  <c r="O88" i="144"/>
  <c r="K88" i="144"/>
  <c r="I87" i="144"/>
  <c r="R86" i="144"/>
  <c r="N86" i="144"/>
  <c r="M86" i="144"/>
  <c r="R85" i="144"/>
  <c r="N85" i="144"/>
  <c r="M85" i="144"/>
  <c r="R84" i="144"/>
  <c r="Q84" i="144"/>
  <c r="S83" i="144"/>
  <c r="M83" i="144"/>
  <c r="K83" i="144"/>
  <c r="J83" i="144"/>
  <c r="S82" i="144"/>
  <c r="M82" i="144"/>
  <c r="K82" i="144"/>
  <c r="J82" i="144"/>
  <c r="I80" i="144"/>
  <c r="O78" i="144"/>
  <c r="K78" i="144"/>
  <c r="K77" i="144"/>
  <c r="K76" i="144"/>
  <c r="K75" i="144"/>
  <c r="K74" i="144"/>
  <c r="K73" i="144"/>
  <c r="K72" i="144"/>
  <c r="K71" i="144"/>
  <c r="K70" i="144"/>
  <c r="K69" i="144"/>
  <c r="K68" i="144"/>
  <c r="K67" i="144"/>
  <c r="K66" i="144"/>
  <c r="K65" i="144"/>
  <c r="X64" i="144"/>
  <c r="O62" i="144"/>
  <c r="K62" i="144"/>
  <c r="R61" i="144"/>
  <c r="Q61" i="144"/>
  <c r="R60" i="144"/>
  <c r="Q60" i="144"/>
  <c r="M60" i="144"/>
  <c r="R59" i="144"/>
  <c r="Q59" i="144"/>
  <c r="K58" i="144"/>
  <c r="R57" i="144"/>
  <c r="J57" i="144"/>
  <c r="R56" i="144"/>
  <c r="J56" i="144"/>
  <c r="R55" i="144"/>
  <c r="J55" i="144"/>
  <c r="X54" i="144"/>
  <c r="K53" i="144"/>
  <c r="K52" i="144"/>
  <c r="E52" i="144"/>
  <c r="BU14" i="116" s="1"/>
  <c r="BY14" i="116"/>
  <c r="K51" i="144"/>
  <c r="K50" i="144"/>
  <c r="O49" i="144"/>
  <c r="K49" i="144"/>
  <c r="K48" i="144"/>
  <c r="K47" i="144"/>
  <c r="X46" i="144"/>
  <c r="K45" i="144"/>
  <c r="K44" i="144"/>
  <c r="E44" i="144"/>
  <c r="BB14" i="116" s="1"/>
  <c r="O43" i="144"/>
  <c r="K43" i="144"/>
  <c r="K42" i="144"/>
  <c r="O41" i="144"/>
  <c r="K41" i="144"/>
  <c r="K40" i="144"/>
  <c r="K39" i="144"/>
  <c r="X38" i="144"/>
  <c r="I37" i="144"/>
  <c r="K35" i="144"/>
  <c r="K34" i="144"/>
  <c r="X33" i="144"/>
  <c r="I32" i="144"/>
  <c r="I31" i="144"/>
  <c r="Y30" i="144"/>
  <c r="M30" i="144"/>
  <c r="J30" i="144"/>
  <c r="Y29" i="144"/>
  <c r="M29" i="144"/>
  <c r="J29" i="144"/>
  <c r="K28" i="144"/>
  <c r="K26" i="144"/>
  <c r="I25" i="144"/>
  <c r="I24" i="144"/>
  <c r="Q23" i="144"/>
  <c r="K23" i="144"/>
  <c r="Q22" i="144"/>
  <c r="K22" i="144"/>
  <c r="Q21" i="144"/>
  <c r="K21" i="144"/>
  <c r="Q20" i="144"/>
  <c r="K20" i="144"/>
  <c r="Q19" i="144"/>
  <c r="K19" i="144"/>
  <c r="Q18" i="144"/>
  <c r="K18" i="144"/>
  <c r="Q17" i="144"/>
  <c r="K17" i="144"/>
  <c r="Q16" i="144"/>
  <c r="K16" i="144"/>
  <c r="Q15" i="144"/>
  <c r="K15" i="144"/>
  <c r="K14" i="144"/>
  <c r="O13" i="144"/>
  <c r="L13" i="144"/>
  <c r="K13" i="144"/>
  <c r="I12" i="144"/>
  <c r="X10" i="144"/>
  <c r="S9" i="144"/>
  <c r="K9" i="144"/>
  <c r="J9" i="144"/>
  <c r="T8" i="144"/>
  <c r="K8" i="144"/>
  <c r="J8" i="144"/>
  <c r="X7" i="144"/>
  <c r="X149" i="143"/>
  <c r="O147" i="143"/>
  <c r="K147" i="143"/>
  <c r="Y146" i="143"/>
  <c r="J146" i="143"/>
  <c r="Y145" i="143"/>
  <c r="J145" i="143"/>
  <c r="R143" i="143"/>
  <c r="Q143" i="143"/>
  <c r="R142" i="143"/>
  <c r="Q142" i="143"/>
  <c r="Y141" i="143"/>
  <c r="J141" i="143"/>
  <c r="Y140" i="143"/>
  <c r="J140" i="143"/>
  <c r="Y139" i="143"/>
  <c r="J139" i="143"/>
  <c r="Y138" i="143"/>
  <c r="J138" i="143"/>
  <c r="Y137" i="143"/>
  <c r="J137" i="143"/>
  <c r="Y136" i="143"/>
  <c r="J136" i="143"/>
  <c r="Y135" i="143"/>
  <c r="J135" i="143"/>
  <c r="Y134" i="143"/>
  <c r="J134" i="143"/>
  <c r="Y133" i="143"/>
  <c r="J133" i="143"/>
  <c r="X132" i="143"/>
  <c r="Y131" i="143"/>
  <c r="J131" i="143"/>
  <c r="O129" i="143"/>
  <c r="K129" i="143"/>
  <c r="Y128" i="143"/>
  <c r="J128" i="143"/>
  <c r="Y127" i="143"/>
  <c r="J127" i="143"/>
  <c r="Y126" i="143"/>
  <c r="J126" i="143"/>
  <c r="Y125" i="143"/>
  <c r="J125" i="143"/>
  <c r="R124" i="143"/>
  <c r="J124" i="143"/>
  <c r="X123" i="143"/>
  <c r="O122" i="143"/>
  <c r="K122" i="143"/>
  <c r="O121" i="143"/>
  <c r="K121" i="143"/>
  <c r="R120" i="143"/>
  <c r="J120" i="143"/>
  <c r="R119" i="143"/>
  <c r="J119" i="143"/>
  <c r="Y118" i="143"/>
  <c r="J118" i="143"/>
  <c r="Y117" i="143"/>
  <c r="J117" i="143"/>
  <c r="Y116" i="143"/>
  <c r="J116" i="143"/>
  <c r="Y115" i="143"/>
  <c r="J115" i="143"/>
  <c r="Y114" i="143"/>
  <c r="J114" i="143"/>
  <c r="Y113" i="143"/>
  <c r="J113" i="143"/>
  <c r="Y112" i="143"/>
  <c r="J112" i="143"/>
  <c r="Y111" i="143"/>
  <c r="J111" i="143"/>
  <c r="Y110" i="143"/>
  <c r="J110" i="143"/>
  <c r="Y109" i="143"/>
  <c r="J109" i="143"/>
  <c r="X108" i="143"/>
  <c r="O107" i="143"/>
  <c r="K107" i="143"/>
  <c r="Y106" i="143"/>
  <c r="J106" i="143"/>
  <c r="Y105" i="143"/>
  <c r="J105" i="143"/>
  <c r="Y104" i="143"/>
  <c r="J104" i="143"/>
  <c r="X103" i="143"/>
  <c r="K102" i="143"/>
  <c r="V101" i="143"/>
  <c r="M101" i="143"/>
  <c r="K101" i="143"/>
  <c r="V100" i="143"/>
  <c r="M100" i="143"/>
  <c r="K100" i="143"/>
  <c r="V99" i="143"/>
  <c r="M99" i="143"/>
  <c r="K99" i="143"/>
  <c r="V98" i="143"/>
  <c r="K98" i="143"/>
  <c r="K97" i="143"/>
  <c r="U96" i="143"/>
  <c r="P96" i="143"/>
  <c r="M96" i="143"/>
  <c r="J96" i="143"/>
  <c r="U95" i="143"/>
  <c r="P95" i="143"/>
  <c r="M95" i="143"/>
  <c r="J95" i="143"/>
  <c r="U94" i="143"/>
  <c r="P94" i="143"/>
  <c r="M94" i="143"/>
  <c r="J94" i="143"/>
  <c r="U93" i="143"/>
  <c r="P93" i="143"/>
  <c r="J93" i="143"/>
  <c r="I91" i="143"/>
  <c r="O90" i="143"/>
  <c r="K90" i="143"/>
  <c r="I89" i="143"/>
  <c r="O88" i="143"/>
  <c r="K88" i="143"/>
  <c r="I87" i="143"/>
  <c r="R86" i="143"/>
  <c r="N86" i="143"/>
  <c r="M86" i="143"/>
  <c r="R85" i="143"/>
  <c r="N85" i="143"/>
  <c r="M85" i="143"/>
  <c r="R84" i="143"/>
  <c r="Q84" i="143"/>
  <c r="S83" i="143"/>
  <c r="M83" i="143"/>
  <c r="K83" i="143"/>
  <c r="J83" i="143"/>
  <c r="S82" i="143"/>
  <c r="M82" i="143"/>
  <c r="K82" i="143"/>
  <c r="J82" i="143"/>
  <c r="I80" i="143"/>
  <c r="O78" i="143"/>
  <c r="K78" i="143"/>
  <c r="K77" i="143"/>
  <c r="K76" i="143"/>
  <c r="K75" i="143"/>
  <c r="K74" i="143"/>
  <c r="K73" i="143"/>
  <c r="K72" i="143"/>
  <c r="K71" i="143"/>
  <c r="K70" i="143"/>
  <c r="K69" i="143"/>
  <c r="K68" i="143"/>
  <c r="K67" i="143"/>
  <c r="K66" i="143"/>
  <c r="K65" i="143"/>
  <c r="X64" i="143"/>
  <c r="O62" i="143"/>
  <c r="K62" i="143"/>
  <c r="R61" i="143"/>
  <c r="Q61" i="143"/>
  <c r="R60" i="143"/>
  <c r="Q60" i="143"/>
  <c r="M60" i="143"/>
  <c r="R59" i="143"/>
  <c r="Q59" i="143"/>
  <c r="K58" i="143"/>
  <c r="R57" i="143"/>
  <c r="J57" i="143"/>
  <c r="R56" i="143"/>
  <c r="J56" i="143"/>
  <c r="R55" i="143"/>
  <c r="J55" i="143"/>
  <c r="X54" i="143"/>
  <c r="K53" i="143"/>
  <c r="K52" i="143"/>
  <c r="E52" i="143"/>
  <c r="BU36" i="116" s="1"/>
  <c r="K51" i="143"/>
  <c r="K50" i="143"/>
  <c r="O49" i="143"/>
  <c r="K49" i="143"/>
  <c r="K48" i="143"/>
  <c r="K47" i="143"/>
  <c r="X46" i="143"/>
  <c r="K45" i="143"/>
  <c r="K44" i="143"/>
  <c r="E44" i="143"/>
  <c r="BB36" i="116" s="1"/>
  <c r="F55" i="143"/>
  <c r="BW36" i="116" s="1"/>
  <c r="O43" i="143"/>
  <c r="K43" i="143"/>
  <c r="K42" i="143"/>
  <c r="O41" i="143"/>
  <c r="K41" i="143"/>
  <c r="K40" i="143"/>
  <c r="K39" i="143"/>
  <c r="X38" i="143"/>
  <c r="I37" i="143"/>
  <c r="K35" i="143"/>
  <c r="K34" i="143"/>
  <c r="X33" i="143"/>
  <c r="I32" i="143"/>
  <c r="I31" i="143"/>
  <c r="Y30" i="143"/>
  <c r="M30" i="143"/>
  <c r="J30" i="143"/>
  <c r="Y29" i="143"/>
  <c r="M29" i="143"/>
  <c r="J29" i="143"/>
  <c r="K28" i="143"/>
  <c r="K26" i="143"/>
  <c r="I25" i="143"/>
  <c r="I24" i="143"/>
  <c r="Q23" i="143"/>
  <c r="K23" i="143"/>
  <c r="Q22" i="143"/>
  <c r="K22" i="143"/>
  <c r="Q21" i="143"/>
  <c r="K21" i="143"/>
  <c r="Q20" i="143"/>
  <c r="K20" i="143"/>
  <c r="Q19" i="143"/>
  <c r="K19" i="143"/>
  <c r="Q18" i="143"/>
  <c r="K18" i="143"/>
  <c r="Q17" i="143"/>
  <c r="K17" i="143"/>
  <c r="Q16" i="143"/>
  <c r="K16" i="143"/>
  <c r="Q15" i="143"/>
  <c r="K15" i="143"/>
  <c r="K14" i="143"/>
  <c r="O13" i="143"/>
  <c r="L13" i="143"/>
  <c r="K13" i="143"/>
  <c r="I12" i="143"/>
  <c r="X10" i="143"/>
  <c r="S9" i="143"/>
  <c r="K9" i="143"/>
  <c r="J9" i="143"/>
  <c r="T8" i="143"/>
  <c r="K8" i="143"/>
  <c r="J8" i="143"/>
  <c r="X7" i="143"/>
  <c r="X149" i="142"/>
  <c r="O147" i="142"/>
  <c r="K147" i="142"/>
  <c r="Y146" i="142"/>
  <c r="J146" i="142"/>
  <c r="Y145" i="142"/>
  <c r="J145" i="142"/>
  <c r="R143" i="142"/>
  <c r="Q143" i="142"/>
  <c r="R142" i="142"/>
  <c r="Q142" i="142"/>
  <c r="Y141" i="142"/>
  <c r="J141" i="142"/>
  <c r="Y140" i="142"/>
  <c r="J140" i="142"/>
  <c r="Y139" i="142"/>
  <c r="J139" i="142"/>
  <c r="Y138" i="142"/>
  <c r="J138" i="142"/>
  <c r="Y137" i="142"/>
  <c r="J137" i="142"/>
  <c r="Y136" i="142"/>
  <c r="J136" i="142"/>
  <c r="Y135" i="142"/>
  <c r="J135" i="142"/>
  <c r="Y134" i="142"/>
  <c r="J134" i="142"/>
  <c r="Y133" i="142"/>
  <c r="J133" i="142"/>
  <c r="X132" i="142"/>
  <c r="Y131" i="142"/>
  <c r="J131" i="142"/>
  <c r="O129" i="142"/>
  <c r="K129" i="142"/>
  <c r="Y128" i="142"/>
  <c r="J128" i="142"/>
  <c r="Y127" i="142"/>
  <c r="J127" i="142"/>
  <c r="Y126" i="142"/>
  <c r="J126" i="142"/>
  <c r="Y125" i="142"/>
  <c r="J125" i="142"/>
  <c r="R124" i="142"/>
  <c r="J124" i="142"/>
  <c r="X123" i="142"/>
  <c r="O122" i="142"/>
  <c r="K122" i="142"/>
  <c r="O121" i="142"/>
  <c r="K121" i="142"/>
  <c r="R120" i="142"/>
  <c r="J120" i="142"/>
  <c r="R119" i="142"/>
  <c r="J119" i="142"/>
  <c r="Y118" i="142"/>
  <c r="J118" i="142"/>
  <c r="Y117" i="142"/>
  <c r="J117" i="142"/>
  <c r="Y116" i="142"/>
  <c r="J116" i="142"/>
  <c r="Y115" i="142"/>
  <c r="J115" i="142"/>
  <c r="Y114" i="142"/>
  <c r="J114" i="142"/>
  <c r="Y113" i="142"/>
  <c r="J113" i="142"/>
  <c r="Y112" i="142"/>
  <c r="J112" i="142"/>
  <c r="Y111" i="142"/>
  <c r="J111" i="142"/>
  <c r="Y110" i="142"/>
  <c r="J110" i="142"/>
  <c r="Y109" i="142"/>
  <c r="J109" i="142"/>
  <c r="X108" i="142"/>
  <c r="O107" i="142"/>
  <c r="K107" i="142"/>
  <c r="Y106" i="142"/>
  <c r="J106" i="142"/>
  <c r="Y105" i="142"/>
  <c r="J105" i="142"/>
  <c r="Y104" i="142"/>
  <c r="J104" i="142"/>
  <c r="X103" i="142"/>
  <c r="K102" i="142"/>
  <c r="V101" i="142"/>
  <c r="M101" i="142"/>
  <c r="K101" i="142"/>
  <c r="V100" i="142"/>
  <c r="M100" i="142"/>
  <c r="K100" i="142"/>
  <c r="V99" i="142"/>
  <c r="M99" i="142"/>
  <c r="K99" i="142"/>
  <c r="V98" i="142"/>
  <c r="K98" i="142"/>
  <c r="K97" i="142"/>
  <c r="U96" i="142"/>
  <c r="P96" i="142"/>
  <c r="M96" i="142"/>
  <c r="J96" i="142"/>
  <c r="U95" i="142"/>
  <c r="P95" i="142"/>
  <c r="M95" i="142"/>
  <c r="J95" i="142"/>
  <c r="U94" i="142"/>
  <c r="P94" i="142"/>
  <c r="M94" i="142"/>
  <c r="J94" i="142"/>
  <c r="U93" i="142"/>
  <c r="P93" i="142"/>
  <c r="J93" i="142"/>
  <c r="I91" i="142"/>
  <c r="O90" i="142"/>
  <c r="K90" i="142"/>
  <c r="I89" i="142"/>
  <c r="O88" i="142"/>
  <c r="K88" i="142"/>
  <c r="I87" i="142"/>
  <c r="R86" i="142"/>
  <c r="N86" i="142"/>
  <c r="M86" i="142"/>
  <c r="R85" i="142"/>
  <c r="N85" i="142"/>
  <c r="M85" i="142"/>
  <c r="R84" i="142"/>
  <c r="Q84" i="142"/>
  <c r="S83" i="142"/>
  <c r="M83" i="142"/>
  <c r="K83" i="142"/>
  <c r="J83" i="142"/>
  <c r="S82" i="142"/>
  <c r="M82" i="142"/>
  <c r="K82" i="142"/>
  <c r="J82" i="142"/>
  <c r="I80" i="142"/>
  <c r="O78" i="142"/>
  <c r="K78" i="142"/>
  <c r="K77" i="142"/>
  <c r="K76" i="142"/>
  <c r="K75" i="142"/>
  <c r="K74" i="142"/>
  <c r="K73" i="142"/>
  <c r="K72" i="142"/>
  <c r="K71" i="142"/>
  <c r="K70" i="142"/>
  <c r="K69" i="142"/>
  <c r="K68" i="142"/>
  <c r="K67" i="142"/>
  <c r="K66" i="142"/>
  <c r="K65" i="142"/>
  <c r="X64" i="142"/>
  <c r="O62" i="142"/>
  <c r="K62" i="142"/>
  <c r="R61" i="142"/>
  <c r="Q61" i="142"/>
  <c r="R60" i="142"/>
  <c r="Q60" i="142"/>
  <c r="M60" i="142"/>
  <c r="R59" i="142"/>
  <c r="Q59" i="142"/>
  <c r="K58" i="142"/>
  <c r="R57" i="142"/>
  <c r="J57" i="142"/>
  <c r="R56" i="142"/>
  <c r="J56" i="142"/>
  <c r="R55" i="142"/>
  <c r="J55" i="142"/>
  <c r="X54" i="142"/>
  <c r="K53" i="142"/>
  <c r="K52" i="142"/>
  <c r="E52" i="142"/>
  <c r="BU33" i="116" s="1"/>
  <c r="K51" i="142"/>
  <c r="K50" i="142"/>
  <c r="O49" i="142"/>
  <c r="K49" i="142"/>
  <c r="K48" i="142"/>
  <c r="K47" i="142"/>
  <c r="X46" i="142"/>
  <c r="K45" i="142"/>
  <c r="K44" i="142"/>
  <c r="O43" i="142"/>
  <c r="K43" i="142"/>
  <c r="K42" i="142"/>
  <c r="O41" i="142"/>
  <c r="K41" i="142"/>
  <c r="K40" i="142"/>
  <c r="K39" i="142"/>
  <c r="X38" i="142"/>
  <c r="I37" i="142"/>
  <c r="K35" i="142"/>
  <c r="K34" i="142"/>
  <c r="X33" i="142"/>
  <c r="I32" i="142"/>
  <c r="I31" i="142"/>
  <c r="Y30" i="142"/>
  <c r="M30" i="142"/>
  <c r="J30" i="142"/>
  <c r="Y29" i="142"/>
  <c r="M29" i="142"/>
  <c r="J29" i="142"/>
  <c r="K28" i="142"/>
  <c r="K26" i="142"/>
  <c r="I25" i="142"/>
  <c r="I24" i="142"/>
  <c r="Q23" i="142"/>
  <c r="K23" i="142"/>
  <c r="Q22" i="142"/>
  <c r="K22" i="142"/>
  <c r="Q21" i="142"/>
  <c r="K21" i="142"/>
  <c r="Q20" i="142"/>
  <c r="K20" i="142"/>
  <c r="Q19" i="142"/>
  <c r="K19" i="142"/>
  <c r="Q18" i="142"/>
  <c r="K18" i="142"/>
  <c r="Q17" i="142"/>
  <c r="K17" i="142"/>
  <c r="Q16" i="142"/>
  <c r="K16" i="142"/>
  <c r="Q15" i="142"/>
  <c r="K15" i="142"/>
  <c r="K14" i="142"/>
  <c r="O13" i="142"/>
  <c r="L13" i="142"/>
  <c r="K13" i="142"/>
  <c r="I12" i="142"/>
  <c r="X10" i="142"/>
  <c r="S9" i="142"/>
  <c r="K9" i="142"/>
  <c r="J9" i="142"/>
  <c r="T8" i="142"/>
  <c r="K8" i="142"/>
  <c r="J8" i="142"/>
  <c r="X7" i="142"/>
  <c r="X149" i="141"/>
  <c r="O147" i="141"/>
  <c r="K147" i="141"/>
  <c r="Y146" i="141"/>
  <c r="J146" i="141"/>
  <c r="Y145" i="141"/>
  <c r="J145" i="141"/>
  <c r="R143" i="141"/>
  <c r="Q143" i="141"/>
  <c r="R142" i="141"/>
  <c r="Q142" i="141"/>
  <c r="Y141" i="141"/>
  <c r="J141" i="141"/>
  <c r="Y140" i="141"/>
  <c r="J140" i="141"/>
  <c r="Y139" i="141"/>
  <c r="J139" i="141"/>
  <c r="Y138" i="141"/>
  <c r="J138" i="141"/>
  <c r="Y137" i="141"/>
  <c r="J137" i="141"/>
  <c r="Y136" i="141"/>
  <c r="J136" i="141"/>
  <c r="Y135" i="141"/>
  <c r="J135" i="141"/>
  <c r="Y134" i="141"/>
  <c r="J134" i="141"/>
  <c r="Y133" i="141"/>
  <c r="J133" i="141"/>
  <c r="X132" i="141"/>
  <c r="Y131" i="141"/>
  <c r="J131" i="141"/>
  <c r="O129" i="141"/>
  <c r="K129" i="141"/>
  <c r="Y128" i="141"/>
  <c r="J128" i="141"/>
  <c r="Y127" i="141"/>
  <c r="J127" i="141"/>
  <c r="Y126" i="141"/>
  <c r="J126" i="141"/>
  <c r="Y125" i="141"/>
  <c r="J125" i="141"/>
  <c r="R124" i="141"/>
  <c r="J124" i="141"/>
  <c r="X123" i="141"/>
  <c r="O122" i="141"/>
  <c r="K122" i="141"/>
  <c r="O121" i="141"/>
  <c r="K121" i="141"/>
  <c r="R120" i="141"/>
  <c r="J120" i="141"/>
  <c r="R119" i="141"/>
  <c r="J119" i="141"/>
  <c r="Y118" i="141"/>
  <c r="J118" i="141"/>
  <c r="Y117" i="141"/>
  <c r="J117" i="141"/>
  <c r="Y116" i="141"/>
  <c r="J116" i="141"/>
  <c r="Y115" i="141"/>
  <c r="J115" i="141"/>
  <c r="Y114" i="141"/>
  <c r="J114" i="141"/>
  <c r="Y113" i="141"/>
  <c r="J113" i="141"/>
  <c r="Y112" i="141"/>
  <c r="J112" i="141"/>
  <c r="Y111" i="141"/>
  <c r="J111" i="141"/>
  <c r="Y110" i="141"/>
  <c r="J110" i="141"/>
  <c r="Y109" i="141"/>
  <c r="J109" i="141"/>
  <c r="X108" i="141"/>
  <c r="O107" i="141"/>
  <c r="K107" i="141"/>
  <c r="Y106" i="141"/>
  <c r="J106" i="141"/>
  <c r="Y105" i="141"/>
  <c r="J105" i="141"/>
  <c r="Y104" i="141"/>
  <c r="J104" i="141"/>
  <c r="X103" i="141"/>
  <c r="K102" i="141"/>
  <c r="V101" i="141"/>
  <c r="M101" i="141"/>
  <c r="K101" i="141"/>
  <c r="V100" i="141"/>
  <c r="M100" i="141"/>
  <c r="K100" i="141"/>
  <c r="V99" i="141"/>
  <c r="M99" i="141"/>
  <c r="K99" i="141"/>
  <c r="V98" i="141"/>
  <c r="K98" i="141"/>
  <c r="K97" i="141"/>
  <c r="U96" i="141"/>
  <c r="P96" i="141"/>
  <c r="M96" i="141"/>
  <c r="J96" i="141"/>
  <c r="U95" i="141"/>
  <c r="P95" i="141"/>
  <c r="M95" i="141"/>
  <c r="J95" i="141"/>
  <c r="U94" i="141"/>
  <c r="P94" i="141"/>
  <c r="M94" i="141"/>
  <c r="J94" i="141"/>
  <c r="U93" i="141"/>
  <c r="P93" i="141"/>
  <c r="J93" i="141"/>
  <c r="I91" i="141"/>
  <c r="O90" i="141"/>
  <c r="K90" i="141"/>
  <c r="I89" i="141"/>
  <c r="O88" i="141"/>
  <c r="K88" i="141"/>
  <c r="I87" i="141"/>
  <c r="R86" i="141"/>
  <c r="N86" i="141"/>
  <c r="M86" i="141"/>
  <c r="R85" i="141"/>
  <c r="N85" i="141"/>
  <c r="M85" i="141"/>
  <c r="R84" i="141"/>
  <c r="Q84" i="141"/>
  <c r="S83" i="141"/>
  <c r="M83" i="141"/>
  <c r="K83" i="141"/>
  <c r="J83" i="141"/>
  <c r="S82" i="141"/>
  <c r="M82" i="141"/>
  <c r="K82" i="141"/>
  <c r="J82" i="141"/>
  <c r="I80" i="141"/>
  <c r="O78" i="141"/>
  <c r="K78" i="141"/>
  <c r="K77" i="141"/>
  <c r="K76" i="141"/>
  <c r="K75" i="141"/>
  <c r="K74" i="141"/>
  <c r="K73" i="141"/>
  <c r="K72" i="141"/>
  <c r="K71" i="141"/>
  <c r="K70" i="141"/>
  <c r="K69" i="141"/>
  <c r="K68" i="141"/>
  <c r="K67" i="141"/>
  <c r="K66" i="141"/>
  <c r="K65" i="141"/>
  <c r="X64" i="141"/>
  <c r="O62" i="141"/>
  <c r="K62" i="141"/>
  <c r="R61" i="141"/>
  <c r="Q61" i="141"/>
  <c r="R60" i="141"/>
  <c r="Q60" i="141"/>
  <c r="M60" i="141"/>
  <c r="R59" i="141"/>
  <c r="Q59" i="141"/>
  <c r="K58" i="141"/>
  <c r="R57" i="141"/>
  <c r="J57" i="141"/>
  <c r="R56" i="141"/>
  <c r="J56" i="141"/>
  <c r="R55" i="141"/>
  <c r="J55" i="141"/>
  <c r="X54" i="141"/>
  <c r="K53" i="141"/>
  <c r="K52" i="141"/>
  <c r="E52" i="141"/>
  <c r="BU30" i="116" s="1"/>
  <c r="K51" i="141"/>
  <c r="K50" i="141"/>
  <c r="O49" i="141"/>
  <c r="K49" i="141"/>
  <c r="K48" i="141"/>
  <c r="K47" i="141"/>
  <c r="X46" i="141"/>
  <c r="K45" i="141"/>
  <c r="K44" i="141"/>
  <c r="E44" i="141"/>
  <c r="BB30" i="116" s="1"/>
  <c r="F55" i="141"/>
  <c r="BW30" i="116" s="1"/>
  <c r="O43" i="141"/>
  <c r="K43" i="141"/>
  <c r="K42" i="141"/>
  <c r="O41" i="141"/>
  <c r="K41" i="141"/>
  <c r="K40" i="141"/>
  <c r="K39" i="141"/>
  <c r="X38" i="141"/>
  <c r="I37" i="141"/>
  <c r="K35" i="141"/>
  <c r="K34" i="141"/>
  <c r="X33" i="141"/>
  <c r="I32" i="141"/>
  <c r="I31" i="141"/>
  <c r="Y30" i="141"/>
  <c r="M30" i="141"/>
  <c r="J30" i="141"/>
  <c r="Y29" i="141"/>
  <c r="M29" i="141"/>
  <c r="J29" i="141"/>
  <c r="K28" i="141"/>
  <c r="K26" i="141"/>
  <c r="I25" i="141"/>
  <c r="I24" i="141"/>
  <c r="Q23" i="141"/>
  <c r="K23" i="141"/>
  <c r="Q22" i="141"/>
  <c r="K22" i="141"/>
  <c r="Q21" i="141"/>
  <c r="K21" i="141"/>
  <c r="Q20" i="141"/>
  <c r="K20" i="141"/>
  <c r="Q19" i="141"/>
  <c r="K19" i="141"/>
  <c r="Q18" i="141"/>
  <c r="K18" i="141"/>
  <c r="Q17" i="141"/>
  <c r="K17" i="141"/>
  <c r="Q16" i="141"/>
  <c r="K16" i="141"/>
  <c r="Q15" i="141"/>
  <c r="K15" i="141"/>
  <c r="K14" i="141"/>
  <c r="O13" i="141"/>
  <c r="L13" i="141"/>
  <c r="K13" i="141"/>
  <c r="I12" i="141"/>
  <c r="X10" i="141"/>
  <c r="S9" i="141"/>
  <c r="K9" i="141"/>
  <c r="J9" i="141"/>
  <c r="T8" i="141"/>
  <c r="K8" i="141"/>
  <c r="J8" i="141"/>
  <c r="X7" i="141"/>
  <c r="X149" i="140"/>
  <c r="O147" i="140"/>
  <c r="K147" i="140"/>
  <c r="Y146" i="140"/>
  <c r="J146" i="140"/>
  <c r="Y145" i="140"/>
  <c r="J145" i="140"/>
  <c r="R143" i="140"/>
  <c r="Q143" i="140"/>
  <c r="R142" i="140"/>
  <c r="Q142" i="140"/>
  <c r="Y141" i="140"/>
  <c r="J141" i="140"/>
  <c r="Y140" i="140"/>
  <c r="J140" i="140"/>
  <c r="Y139" i="140"/>
  <c r="J139" i="140"/>
  <c r="Y138" i="140"/>
  <c r="J138" i="140"/>
  <c r="Y137" i="140"/>
  <c r="J137" i="140"/>
  <c r="Y136" i="140"/>
  <c r="J136" i="140"/>
  <c r="Y135" i="140"/>
  <c r="J135" i="140"/>
  <c r="Y134" i="140"/>
  <c r="J134" i="140"/>
  <c r="Y133" i="140"/>
  <c r="J133" i="140"/>
  <c r="X132" i="140"/>
  <c r="Y131" i="140"/>
  <c r="J131" i="140"/>
  <c r="O129" i="140"/>
  <c r="K129" i="140"/>
  <c r="Y128" i="140"/>
  <c r="J128" i="140"/>
  <c r="Y127" i="140"/>
  <c r="J127" i="140"/>
  <c r="Y126" i="140"/>
  <c r="J126" i="140"/>
  <c r="Y125" i="140"/>
  <c r="J125" i="140"/>
  <c r="R124" i="140"/>
  <c r="J124" i="140"/>
  <c r="X123" i="140"/>
  <c r="O122" i="140"/>
  <c r="K122" i="140"/>
  <c r="O121" i="140"/>
  <c r="K121" i="140"/>
  <c r="R120" i="140"/>
  <c r="J120" i="140"/>
  <c r="R119" i="140"/>
  <c r="J119" i="140"/>
  <c r="Y118" i="140"/>
  <c r="J118" i="140"/>
  <c r="Y117" i="140"/>
  <c r="J117" i="140"/>
  <c r="Y116" i="140"/>
  <c r="J116" i="140"/>
  <c r="Y115" i="140"/>
  <c r="J115" i="140"/>
  <c r="Y114" i="140"/>
  <c r="J114" i="140"/>
  <c r="Y113" i="140"/>
  <c r="J113" i="140"/>
  <c r="Y112" i="140"/>
  <c r="J112" i="140"/>
  <c r="Y111" i="140"/>
  <c r="J111" i="140"/>
  <c r="Y110" i="140"/>
  <c r="J110" i="140"/>
  <c r="Y109" i="140"/>
  <c r="J109" i="140"/>
  <c r="X108" i="140"/>
  <c r="O107" i="140"/>
  <c r="K107" i="140"/>
  <c r="Y106" i="140"/>
  <c r="J106" i="140"/>
  <c r="Y105" i="140"/>
  <c r="J105" i="140"/>
  <c r="Y104" i="140"/>
  <c r="J104" i="140"/>
  <c r="X103" i="140"/>
  <c r="K102" i="140"/>
  <c r="V101" i="140"/>
  <c r="M101" i="140"/>
  <c r="K101" i="140"/>
  <c r="V100" i="140"/>
  <c r="M100" i="140"/>
  <c r="K100" i="140"/>
  <c r="V99" i="140"/>
  <c r="M99" i="140"/>
  <c r="K99" i="140"/>
  <c r="V98" i="140"/>
  <c r="K98" i="140"/>
  <c r="K97" i="140"/>
  <c r="U96" i="140"/>
  <c r="P96" i="140"/>
  <c r="M96" i="140"/>
  <c r="J96" i="140"/>
  <c r="U95" i="140"/>
  <c r="P95" i="140"/>
  <c r="M95" i="140"/>
  <c r="J95" i="140"/>
  <c r="U94" i="140"/>
  <c r="P94" i="140"/>
  <c r="M94" i="140"/>
  <c r="J94" i="140"/>
  <c r="U93" i="140"/>
  <c r="P93" i="140"/>
  <c r="J93" i="140"/>
  <c r="I91" i="140"/>
  <c r="O90" i="140"/>
  <c r="K90" i="140"/>
  <c r="I89" i="140"/>
  <c r="O88" i="140"/>
  <c r="K88" i="140"/>
  <c r="I87" i="140"/>
  <c r="R86" i="140"/>
  <c r="N86" i="140"/>
  <c r="M86" i="140"/>
  <c r="R85" i="140"/>
  <c r="N85" i="140"/>
  <c r="M85" i="140"/>
  <c r="R84" i="140"/>
  <c r="Q84" i="140"/>
  <c r="S83" i="140"/>
  <c r="M83" i="140"/>
  <c r="K83" i="140"/>
  <c r="J83" i="140"/>
  <c r="S82" i="140"/>
  <c r="M82" i="140"/>
  <c r="K82" i="140"/>
  <c r="J82" i="140"/>
  <c r="I80" i="140"/>
  <c r="O78" i="140"/>
  <c r="K78" i="140"/>
  <c r="K77" i="140"/>
  <c r="K76" i="140"/>
  <c r="K75" i="140"/>
  <c r="K74" i="140"/>
  <c r="K73" i="140"/>
  <c r="K72" i="140"/>
  <c r="K71" i="140"/>
  <c r="K70" i="140"/>
  <c r="K69" i="140"/>
  <c r="K68" i="140"/>
  <c r="K67" i="140"/>
  <c r="K66" i="140"/>
  <c r="K65" i="140"/>
  <c r="X64" i="140"/>
  <c r="O62" i="140"/>
  <c r="K62" i="140"/>
  <c r="R61" i="140"/>
  <c r="Q61" i="140"/>
  <c r="R60" i="140"/>
  <c r="Q60" i="140"/>
  <c r="M60" i="140"/>
  <c r="R59" i="140"/>
  <c r="Q59" i="140"/>
  <c r="K58" i="140"/>
  <c r="R57" i="140"/>
  <c r="J57" i="140"/>
  <c r="R56" i="140"/>
  <c r="J56" i="140"/>
  <c r="R55" i="140"/>
  <c r="J55" i="140"/>
  <c r="X54" i="140"/>
  <c r="K53" i="140"/>
  <c r="K52" i="140"/>
  <c r="K51" i="140"/>
  <c r="K50" i="140"/>
  <c r="O49" i="140"/>
  <c r="K49" i="140"/>
  <c r="K48" i="140"/>
  <c r="K47" i="140"/>
  <c r="X46" i="140"/>
  <c r="K45" i="140"/>
  <c r="K44" i="140"/>
  <c r="O43" i="140"/>
  <c r="K43" i="140"/>
  <c r="K42" i="140"/>
  <c r="O41" i="140"/>
  <c r="K41" i="140"/>
  <c r="K40" i="140"/>
  <c r="K39" i="140"/>
  <c r="X38" i="140"/>
  <c r="I37" i="140"/>
  <c r="K35" i="140"/>
  <c r="K34" i="140"/>
  <c r="X33" i="140"/>
  <c r="I32" i="140"/>
  <c r="I31" i="140"/>
  <c r="Y30" i="140"/>
  <c r="M30" i="140"/>
  <c r="J30" i="140"/>
  <c r="Y29" i="140"/>
  <c r="M29" i="140"/>
  <c r="J29" i="140"/>
  <c r="K28" i="140"/>
  <c r="K26" i="140"/>
  <c r="I25" i="140"/>
  <c r="I24" i="140"/>
  <c r="Q23" i="140"/>
  <c r="K23" i="140"/>
  <c r="Q22" i="140"/>
  <c r="K22" i="140"/>
  <c r="Q21" i="140"/>
  <c r="K21" i="140"/>
  <c r="Q20" i="140"/>
  <c r="K20" i="140"/>
  <c r="Q19" i="140"/>
  <c r="K19" i="140"/>
  <c r="Q18" i="140"/>
  <c r="K18" i="140"/>
  <c r="Q17" i="140"/>
  <c r="K17" i="140"/>
  <c r="Q16" i="140"/>
  <c r="K16" i="140"/>
  <c r="Q15" i="140"/>
  <c r="K15" i="140"/>
  <c r="K14" i="140"/>
  <c r="O13" i="140"/>
  <c r="L13" i="140"/>
  <c r="K13" i="140"/>
  <c r="I12" i="140"/>
  <c r="X10" i="140"/>
  <c r="S9" i="140"/>
  <c r="K9" i="140"/>
  <c r="J9" i="140"/>
  <c r="T8" i="140"/>
  <c r="K8" i="140"/>
  <c r="J8" i="140"/>
  <c r="X7" i="140"/>
  <c r="X149" i="139"/>
  <c r="O147" i="139"/>
  <c r="K147" i="139"/>
  <c r="Y146" i="139"/>
  <c r="J146" i="139"/>
  <c r="Y145" i="139"/>
  <c r="J145" i="139"/>
  <c r="R143" i="139"/>
  <c r="Q143" i="139"/>
  <c r="R142" i="139"/>
  <c r="Q142" i="139"/>
  <c r="Y141" i="139"/>
  <c r="J141" i="139"/>
  <c r="Y140" i="139"/>
  <c r="J140" i="139"/>
  <c r="Y139" i="139"/>
  <c r="J139" i="139"/>
  <c r="Y138" i="139"/>
  <c r="J138" i="139"/>
  <c r="Y137" i="139"/>
  <c r="J137" i="139"/>
  <c r="Y136" i="139"/>
  <c r="J136" i="139"/>
  <c r="Y135" i="139"/>
  <c r="J135" i="139"/>
  <c r="Y134" i="139"/>
  <c r="J134" i="139"/>
  <c r="Y133" i="139"/>
  <c r="J133" i="139"/>
  <c r="X132" i="139"/>
  <c r="Y131" i="139"/>
  <c r="J131" i="139"/>
  <c r="O129" i="139"/>
  <c r="K129" i="139"/>
  <c r="Y128" i="139"/>
  <c r="J128" i="139"/>
  <c r="Y127" i="139"/>
  <c r="J127" i="139"/>
  <c r="Y126" i="139"/>
  <c r="J126" i="139"/>
  <c r="Y125" i="139"/>
  <c r="J125" i="139"/>
  <c r="R124" i="139"/>
  <c r="J124" i="139"/>
  <c r="X123" i="139"/>
  <c r="O122" i="139"/>
  <c r="K122" i="139"/>
  <c r="O121" i="139"/>
  <c r="K121" i="139"/>
  <c r="R120" i="139"/>
  <c r="J120" i="139"/>
  <c r="R119" i="139"/>
  <c r="J119" i="139"/>
  <c r="Y118" i="139"/>
  <c r="J118" i="139"/>
  <c r="Y117" i="139"/>
  <c r="J117" i="139"/>
  <c r="Y116" i="139"/>
  <c r="J116" i="139"/>
  <c r="Y115" i="139"/>
  <c r="J115" i="139"/>
  <c r="Y114" i="139"/>
  <c r="J114" i="139"/>
  <c r="Y113" i="139"/>
  <c r="J113" i="139"/>
  <c r="Y112" i="139"/>
  <c r="J112" i="139"/>
  <c r="Y111" i="139"/>
  <c r="J111" i="139"/>
  <c r="Y110" i="139"/>
  <c r="J110" i="139"/>
  <c r="Y109" i="139"/>
  <c r="J109" i="139"/>
  <c r="X108" i="139"/>
  <c r="O107" i="139"/>
  <c r="K107" i="139"/>
  <c r="Y106" i="139"/>
  <c r="J106" i="139"/>
  <c r="Y105" i="139"/>
  <c r="J105" i="139"/>
  <c r="Y104" i="139"/>
  <c r="J104" i="139"/>
  <c r="X103" i="139"/>
  <c r="K102" i="139"/>
  <c r="V101" i="139"/>
  <c r="M101" i="139"/>
  <c r="K101" i="139"/>
  <c r="V100" i="139"/>
  <c r="M100" i="139"/>
  <c r="K100" i="139"/>
  <c r="V99" i="139"/>
  <c r="M99" i="139"/>
  <c r="K99" i="139"/>
  <c r="V98" i="139"/>
  <c r="K98" i="139"/>
  <c r="K97" i="139"/>
  <c r="U96" i="139"/>
  <c r="P96" i="139"/>
  <c r="M96" i="139"/>
  <c r="J96" i="139"/>
  <c r="U95" i="139"/>
  <c r="P95" i="139"/>
  <c r="M95" i="139"/>
  <c r="J95" i="139"/>
  <c r="U94" i="139"/>
  <c r="P94" i="139"/>
  <c r="M94" i="139"/>
  <c r="J94" i="139"/>
  <c r="U93" i="139"/>
  <c r="P93" i="139"/>
  <c r="J93" i="139"/>
  <c r="I91" i="139"/>
  <c r="O90" i="139"/>
  <c r="K90" i="139"/>
  <c r="I89" i="139"/>
  <c r="O88" i="139"/>
  <c r="K88" i="139"/>
  <c r="I87" i="139"/>
  <c r="R86" i="139"/>
  <c r="N86" i="139"/>
  <c r="M86" i="139"/>
  <c r="R85" i="139"/>
  <c r="N85" i="139"/>
  <c r="M85" i="139"/>
  <c r="R84" i="139"/>
  <c r="Q84" i="139"/>
  <c r="S83" i="139"/>
  <c r="M83" i="139"/>
  <c r="K83" i="139"/>
  <c r="J83" i="139"/>
  <c r="S82" i="139"/>
  <c r="M82" i="139"/>
  <c r="K82" i="139"/>
  <c r="J82" i="139"/>
  <c r="I80" i="139"/>
  <c r="O78" i="139"/>
  <c r="K78" i="139"/>
  <c r="K77" i="139"/>
  <c r="K76" i="139"/>
  <c r="K75" i="139"/>
  <c r="K74" i="139"/>
  <c r="K73" i="139"/>
  <c r="K72" i="139"/>
  <c r="K71" i="139"/>
  <c r="K70" i="139"/>
  <c r="K69" i="139"/>
  <c r="K68" i="139"/>
  <c r="K67" i="139"/>
  <c r="K66" i="139"/>
  <c r="K65" i="139"/>
  <c r="X64" i="139"/>
  <c r="O62" i="139"/>
  <c r="K62" i="139"/>
  <c r="R61" i="139"/>
  <c r="Q61" i="139"/>
  <c r="R60" i="139"/>
  <c r="Q60" i="139"/>
  <c r="M60" i="139"/>
  <c r="R59" i="139"/>
  <c r="Q59" i="139"/>
  <c r="K58" i="139"/>
  <c r="R57" i="139"/>
  <c r="J57" i="139"/>
  <c r="R56" i="139"/>
  <c r="J56" i="139"/>
  <c r="R55" i="139"/>
  <c r="J55" i="139"/>
  <c r="X54" i="139"/>
  <c r="K53" i="139"/>
  <c r="K52" i="139"/>
  <c r="E52" i="139"/>
  <c r="BU39" i="116" s="1"/>
  <c r="K51" i="139"/>
  <c r="K50" i="139"/>
  <c r="O49" i="139"/>
  <c r="K49" i="139"/>
  <c r="K48" i="139"/>
  <c r="K47" i="139"/>
  <c r="X46" i="139"/>
  <c r="K45" i="139"/>
  <c r="K44" i="139"/>
  <c r="E44" i="139"/>
  <c r="BB39" i="116" s="1"/>
  <c r="O43" i="139"/>
  <c r="K43" i="139"/>
  <c r="K42" i="139"/>
  <c r="O41" i="139"/>
  <c r="K41" i="139"/>
  <c r="K40" i="139"/>
  <c r="K39" i="139"/>
  <c r="X38" i="139"/>
  <c r="I37" i="139"/>
  <c r="K35" i="139"/>
  <c r="K34" i="139"/>
  <c r="X33" i="139"/>
  <c r="I32" i="139"/>
  <c r="I31" i="139"/>
  <c r="Y30" i="139"/>
  <c r="M30" i="139"/>
  <c r="J30" i="139"/>
  <c r="Y29" i="139"/>
  <c r="M29" i="139"/>
  <c r="J29" i="139"/>
  <c r="K28" i="139"/>
  <c r="K26" i="139"/>
  <c r="I25" i="139"/>
  <c r="I24" i="139"/>
  <c r="Q23" i="139"/>
  <c r="K23" i="139"/>
  <c r="Q22" i="139"/>
  <c r="K22" i="139"/>
  <c r="Q21" i="139"/>
  <c r="K21" i="139"/>
  <c r="Q20" i="139"/>
  <c r="K20" i="139"/>
  <c r="Q19" i="139"/>
  <c r="K19" i="139"/>
  <c r="Q18" i="139"/>
  <c r="K18" i="139"/>
  <c r="Q17" i="139"/>
  <c r="K17" i="139"/>
  <c r="Q16" i="139"/>
  <c r="K16" i="139"/>
  <c r="Q15" i="139"/>
  <c r="K15" i="139"/>
  <c r="K14" i="139"/>
  <c r="O13" i="139"/>
  <c r="L13" i="139"/>
  <c r="K13" i="139"/>
  <c r="I12" i="139"/>
  <c r="X10" i="139"/>
  <c r="S9" i="139"/>
  <c r="K9" i="139"/>
  <c r="J9" i="139"/>
  <c r="T8" i="139"/>
  <c r="K8" i="139"/>
  <c r="J8" i="139"/>
  <c r="X7" i="139"/>
  <c r="X149" i="138"/>
  <c r="O147" i="138"/>
  <c r="K147" i="138"/>
  <c r="Y146" i="138"/>
  <c r="J146" i="138"/>
  <c r="Y145" i="138"/>
  <c r="J145" i="138"/>
  <c r="R143" i="138"/>
  <c r="Q143" i="138"/>
  <c r="R142" i="138"/>
  <c r="Q142" i="138"/>
  <c r="Y141" i="138"/>
  <c r="J141" i="138"/>
  <c r="Y140" i="138"/>
  <c r="J140" i="138"/>
  <c r="Y139" i="138"/>
  <c r="J139" i="138"/>
  <c r="Y138" i="138"/>
  <c r="J138" i="138"/>
  <c r="Y137" i="138"/>
  <c r="J137" i="138"/>
  <c r="Y136" i="138"/>
  <c r="J136" i="138"/>
  <c r="Y135" i="138"/>
  <c r="J135" i="138"/>
  <c r="Y134" i="138"/>
  <c r="J134" i="138"/>
  <c r="Y133" i="138"/>
  <c r="J133" i="138"/>
  <c r="X132" i="138"/>
  <c r="Y131" i="138"/>
  <c r="J131" i="138"/>
  <c r="O129" i="138"/>
  <c r="K129" i="138"/>
  <c r="Y128" i="138"/>
  <c r="J128" i="138"/>
  <c r="Y127" i="138"/>
  <c r="J127" i="138"/>
  <c r="Y126" i="138"/>
  <c r="J126" i="138"/>
  <c r="Y125" i="138"/>
  <c r="J125" i="138"/>
  <c r="R124" i="138"/>
  <c r="J124" i="138"/>
  <c r="X123" i="138"/>
  <c r="O122" i="138"/>
  <c r="K122" i="138"/>
  <c r="O121" i="138"/>
  <c r="K121" i="138"/>
  <c r="R120" i="138"/>
  <c r="J120" i="138"/>
  <c r="R119" i="138"/>
  <c r="J119" i="138"/>
  <c r="Y118" i="138"/>
  <c r="J118" i="138"/>
  <c r="Y117" i="138"/>
  <c r="J117" i="138"/>
  <c r="Y116" i="138"/>
  <c r="J116" i="138"/>
  <c r="Y115" i="138"/>
  <c r="J115" i="138"/>
  <c r="Y114" i="138"/>
  <c r="J114" i="138"/>
  <c r="Y113" i="138"/>
  <c r="J113" i="138"/>
  <c r="Y112" i="138"/>
  <c r="J112" i="138"/>
  <c r="Y111" i="138"/>
  <c r="J111" i="138"/>
  <c r="Y110" i="138"/>
  <c r="J110" i="138"/>
  <c r="Y109" i="138"/>
  <c r="J109" i="138"/>
  <c r="X108" i="138"/>
  <c r="O107" i="138"/>
  <c r="K107" i="138"/>
  <c r="Y106" i="138"/>
  <c r="J106" i="138"/>
  <c r="Y105" i="138"/>
  <c r="J105" i="138"/>
  <c r="Y104" i="138"/>
  <c r="J104" i="138"/>
  <c r="X103" i="138"/>
  <c r="K102" i="138"/>
  <c r="V101" i="138"/>
  <c r="M101" i="138"/>
  <c r="K101" i="138"/>
  <c r="V100" i="138"/>
  <c r="M100" i="138"/>
  <c r="K100" i="138"/>
  <c r="V99" i="138"/>
  <c r="M99" i="138"/>
  <c r="K99" i="138"/>
  <c r="V98" i="138"/>
  <c r="K98" i="138"/>
  <c r="K97" i="138"/>
  <c r="U96" i="138"/>
  <c r="P96" i="138"/>
  <c r="M96" i="138"/>
  <c r="J96" i="138"/>
  <c r="U95" i="138"/>
  <c r="P95" i="138"/>
  <c r="M95" i="138"/>
  <c r="J95" i="138"/>
  <c r="U94" i="138"/>
  <c r="P94" i="138"/>
  <c r="M94" i="138"/>
  <c r="J94" i="138"/>
  <c r="U93" i="138"/>
  <c r="P93" i="138"/>
  <c r="J93" i="138"/>
  <c r="I91" i="138"/>
  <c r="O90" i="138"/>
  <c r="K90" i="138"/>
  <c r="I89" i="138"/>
  <c r="O88" i="138"/>
  <c r="K88" i="138"/>
  <c r="I87" i="138"/>
  <c r="R86" i="138"/>
  <c r="N86" i="138"/>
  <c r="M86" i="138"/>
  <c r="R85" i="138"/>
  <c r="N85" i="138"/>
  <c r="M85" i="138"/>
  <c r="R84" i="138"/>
  <c r="Q84" i="138"/>
  <c r="S83" i="138"/>
  <c r="M83" i="138"/>
  <c r="K83" i="138"/>
  <c r="J83" i="138"/>
  <c r="S82" i="138"/>
  <c r="M82" i="138"/>
  <c r="K82" i="138"/>
  <c r="J82" i="138"/>
  <c r="I80" i="138"/>
  <c r="O78" i="138"/>
  <c r="K78" i="138"/>
  <c r="K77" i="138"/>
  <c r="K76" i="138"/>
  <c r="K75" i="138"/>
  <c r="K74" i="138"/>
  <c r="K73" i="138"/>
  <c r="K72" i="138"/>
  <c r="K71" i="138"/>
  <c r="K70" i="138"/>
  <c r="K69" i="138"/>
  <c r="K68" i="138"/>
  <c r="K67" i="138"/>
  <c r="K66" i="138"/>
  <c r="K65" i="138"/>
  <c r="X64" i="138"/>
  <c r="O62" i="138"/>
  <c r="K62" i="138"/>
  <c r="R61" i="138"/>
  <c r="Q61" i="138"/>
  <c r="R60" i="138"/>
  <c r="Q60" i="138"/>
  <c r="M60" i="138"/>
  <c r="R59" i="138"/>
  <c r="Q59" i="138"/>
  <c r="K58" i="138"/>
  <c r="R57" i="138"/>
  <c r="J57" i="138"/>
  <c r="R56" i="138"/>
  <c r="J56" i="138"/>
  <c r="R55" i="138"/>
  <c r="J55" i="138"/>
  <c r="X54" i="138"/>
  <c r="K53" i="138"/>
  <c r="K52" i="138"/>
  <c r="E52" i="138"/>
  <c r="BU18" i="116" s="1"/>
  <c r="K51" i="138"/>
  <c r="K50" i="138"/>
  <c r="O49" i="138"/>
  <c r="K49" i="138"/>
  <c r="K48" i="138"/>
  <c r="K47" i="138"/>
  <c r="X46" i="138"/>
  <c r="K45" i="138"/>
  <c r="K44" i="138"/>
  <c r="E44" i="138"/>
  <c r="O43" i="138"/>
  <c r="K43" i="138"/>
  <c r="K42" i="138"/>
  <c r="O41" i="138"/>
  <c r="K41" i="138"/>
  <c r="K40" i="138"/>
  <c r="K39" i="138"/>
  <c r="X38" i="138"/>
  <c r="I37" i="138"/>
  <c r="K35" i="138"/>
  <c r="K34" i="138"/>
  <c r="X33" i="138"/>
  <c r="I32" i="138"/>
  <c r="I31" i="138"/>
  <c r="Y30" i="138"/>
  <c r="M30" i="138"/>
  <c r="J30" i="138"/>
  <c r="Y29" i="138"/>
  <c r="M29" i="138"/>
  <c r="J29" i="138"/>
  <c r="K28" i="138"/>
  <c r="K26" i="138"/>
  <c r="I25" i="138"/>
  <c r="I24" i="138"/>
  <c r="Q23" i="138"/>
  <c r="K23" i="138"/>
  <c r="Q22" i="138"/>
  <c r="K22" i="138"/>
  <c r="Q21" i="138"/>
  <c r="K21" i="138"/>
  <c r="Q20" i="138"/>
  <c r="K20" i="138"/>
  <c r="Q19" i="138"/>
  <c r="K19" i="138"/>
  <c r="Q18" i="138"/>
  <c r="K18" i="138"/>
  <c r="Q17" i="138"/>
  <c r="K17" i="138"/>
  <c r="Q16" i="138"/>
  <c r="K16" i="138"/>
  <c r="Q15" i="138"/>
  <c r="K15" i="138"/>
  <c r="K14" i="138"/>
  <c r="O13" i="138"/>
  <c r="L13" i="138"/>
  <c r="K13" i="138"/>
  <c r="I12" i="138"/>
  <c r="X10" i="138"/>
  <c r="S9" i="138"/>
  <c r="K9" i="138"/>
  <c r="J9" i="138"/>
  <c r="T8" i="138"/>
  <c r="K8" i="138"/>
  <c r="J8" i="138"/>
  <c r="X7" i="138"/>
  <c r="X149" i="137"/>
  <c r="O147" i="137"/>
  <c r="K147" i="137"/>
  <c r="Y146" i="137"/>
  <c r="J146" i="137"/>
  <c r="Y145" i="137"/>
  <c r="J145" i="137"/>
  <c r="R143" i="137"/>
  <c r="Q143" i="137"/>
  <c r="R142" i="137"/>
  <c r="Q142" i="137"/>
  <c r="Y141" i="137"/>
  <c r="J141" i="137"/>
  <c r="Y140" i="137"/>
  <c r="J140" i="137"/>
  <c r="Y139" i="137"/>
  <c r="J139" i="137"/>
  <c r="Y138" i="137"/>
  <c r="J138" i="137"/>
  <c r="Y137" i="137"/>
  <c r="J137" i="137"/>
  <c r="Y136" i="137"/>
  <c r="J136" i="137"/>
  <c r="Y135" i="137"/>
  <c r="J135" i="137"/>
  <c r="Y134" i="137"/>
  <c r="J134" i="137"/>
  <c r="Y133" i="137"/>
  <c r="J133" i="137"/>
  <c r="X132" i="137"/>
  <c r="Y131" i="137"/>
  <c r="J131" i="137"/>
  <c r="O129" i="137"/>
  <c r="K129" i="137"/>
  <c r="Y128" i="137"/>
  <c r="J128" i="137"/>
  <c r="Y127" i="137"/>
  <c r="J127" i="137"/>
  <c r="Y126" i="137"/>
  <c r="J126" i="137"/>
  <c r="Y125" i="137"/>
  <c r="J125" i="137"/>
  <c r="R124" i="137"/>
  <c r="J124" i="137"/>
  <c r="X123" i="137"/>
  <c r="O122" i="137"/>
  <c r="K122" i="137"/>
  <c r="O121" i="137"/>
  <c r="K121" i="137"/>
  <c r="R120" i="137"/>
  <c r="J120" i="137"/>
  <c r="R119" i="137"/>
  <c r="J119" i="137"/>
  <c r="Y118" i="137"/>
  <c r="J118" i="137"/>
  <c r="Y117" i="137"/>
  <c r="J117" i="137"/>
  <c r="Y116" i="137"/>
  <c r="J116" i="137"/>
  <c r="Y115" i="137"/>
  <c r="J115" i="137"/>
  <c r="Y114" i="137"/>
  <c r="J114" i="137"/>
  <c r="Y113" i="137"/>
  <c r="J113" i="137"/>
  <c r="Y112" i="137"/>
  <c r="J112" i="137"/>
  <c r="Y111" i="137"/>
  <c r="J111" i="137"/>
  <c r="Y110" i="137"/>
  <c r="J110" i="137"/>
  <c r="Y109" i="137"/>
  <c r="J109" i="137"/>
  <c r="X108" i="137"/>
  <c r="O107" i="137"/>
  <c r="K107" i="137"/>
  <c r="Y106" i="137"/>
  <c r="J106" i="137"/>
  <c r="Y105" i="137"/>
  <c r="J105" i="137"/>
  <c r="Y104" i="137"/>
  <c r="J104" i="137"/>
  <c r="X103" i="137"/>
  <c r="K102" i="137"/>
  <c r="V101" i="137"/>
  <c r="M101" i="137"/>
  <c r="K101" i="137"/>
  <c r="V100" i="137"/>
  <c r="M100" i="137"/>
  <c r="K100" i="137"/>
  <c r="V99" i="137"/>
  <c r="M99" i="137"/>
  <c r="K99" i="137"/>
  <c r="V98" i="137"/>
  <c r="K98" i="137"/>
  <c r="K97" i="137"/>
  <c r="U96" i="137"/>
  <c r="P96" i="137"/>
  <c r="M96" i="137"/>
  <c r="J96" i="137"/>
  <c r="U95" i="137"/>
  <c r="P95" i="137"/>
  <c r="M95" i="137"/>
  <c r="J95" i="137"/>
  <c r="U94" i="137"/>
  <c r="P94" i="137"/>
  <c r="M94" i="137"/>
  <c r="J94" i="137"/>
  <c r="U93" i="137"/>
  <c r="P93" i="137"/>
  <c r="J93" i="137"/>
  <c r="I91" i="137"/>
  <c r="O90" i="137"/>
  <c r="K90" i="137"/>
  <c r="I89" i="137"/>
  <c r="O88" i="137"/>
  <c r="K88" i="137"/>
  <c r="I87" i="137"/>
  <c r="R86" i="137"/>
  <c r="N86" i="137"/>
  <c r="M86" i="137"/>
  <c r="R85" i="137"/>
  <c r="N85" i="137"/>
  <c r="M85" i="137"/>
  <c r="R84" i="137"/>
  <c r="Q84" i="137"/>
  <c r="S83" i="137"/>
  <c r="M83" i="137"/>
  <c r="K83" i="137"/>
  <c r="J83" i="137"/>
  <c r="S82" i="137"/>
  <c r="M82" i="137"/>
  <c r="K82" i="137"/>
  <c r="J82" i="137"/>
  <c r="I80" i="137"/>
  <c r="O78" i="137"/>
  <c r="K78" i="137"/>
  <c r="K77" i="137"/>
  <c r="K76" i="137"/>
  <c r="K75" i="137"/>
  <c r="K74" i="137"/>
  <c r="K73" i="137"/>
  <c r="K72" i="137"/>
  <c r="K71" i="137"/>
  <c r="K70" i="137"/>
  <c r="K69" i="137"/>
  <c r="K68" i="137"/>
  <c r="K67" i="137"/>
  <c r="K66" i="137"/>
  <c r="K65" i="137"/>
  <c r="X64" i="137"/>
  <c r="O62" i="137"/>
  <c r="K62" i="137"/>
  <c r="R61" i="137"/>
  <c r="Q61" i="137"/>
  <c r="R60" i="137"/>
  <c r="Q60" i="137"/>
  <c r="M60" i="137"/>
  <c r="R59" i="137"/>
  <c r="Q59" i="137"/>
  <c r="K58" i="137"/>
  <c r="R57" i="137"/>
  <c r="J57" i="137"/>
  <c r="R56" i="137"/>
  <c r="J56" i="137"/>
  <c r="R55" i="137"/>
  <c r="J55" i="137"/>
  <c r="X54" i="137"/>
  <c r="K53" i="137"/>
  <c r="K52" i="137"/>
  <c r="E52" i="137"/>
  <c r="BU9" i="116" s="1"/>
  <c r="K51" i="137"/>
  <c r="K50" i="137"/>
  <c r="O49" i="137"/>
  <c r="K49" i="137"/>
  <c r="K48" i="137"/>
  <c r="K47" i="137"/>
  <c r="X46" i="137"/>
  <c r="K45" i="137"/>
  <c r="K44" i="137"/>
  <c r="BW9" i="116"/>
  <c r="O43" i="137"/>
  <c r="K43" i="137"/>
  <c r="K42" i="137"/>
  <c r="O41" i="137"/>
  <c r="K41" i="137"/>
  <c r="K40" i="137"/>
  <c r="K39" i="137"/>
  <c r="X38" i="137"/>
  <c r="I37" i="137"/>
  <c r="K35" i="137"/>
  <c r="K34" i="137"/>
  <c r="X33" i="137"/>
  <c r="I32" i="137"/>
  <c r="I31" i="137"/>
  <c r="Y30" i="137"/>
  <c r="M30" i="137"/>
  <c r="J30" i="137"/>
  <c r="Y29" i="137"/>
  <c r="M29" i="137"/>
  <c r="J29" i="137"/>
  <c r="K28" i="137"/>
  <c r="K26" i="137"/>
  <c r="I25" i="137"/>
  <c r="I24" i="137"/>
  <c r="Q23" i="137"/>
  <c r="K23" i="137"/>
  <c r="Q22" i="137"/>
  <c r="K22" i="137"/>
  <c r="Q21" i="137"/>
  <c r="K21" i="137"/>
  <c r="Q20" i="137"/>
  <c r="K20" i="137"/>
  <c r="Q19" i="137"/>
  <c r="K19" i="137"/>
  <c r="Q18" i="137"/>
  <c r="K18" i="137"/>
  <c r="Q17" i="137"/>
  <c r="K17" i="137"/>
  <c r="Q16" i="137"/>
  <c r="K16" i="137"/>
  <c r="Q15" i="137"/>
  <c r="K15" i="137"/>
  <c r="K14" i="137"/>
  <c r="O13" i="137"/>
  <c r="L13" i="137"/>
  <c r="K13" i="137"/>
  <c r="I12" i="137"/>
  <c r="X10" i="137"/>
  <c r="S9" i="137"/>
  <c r="K9" i="137"/>
  <c r="J9" i="137"/>
  <c r="T8" i="137"/>
  <c r="K8" i="137"/>
  <c r="J8" i="137"/>
  <c r="X7" i="137"/>
  <c r="X7" i="135"/>
  <c r="J8" i="135"/>
  <c r="K8" i="135"/>
  <c r="T8" i="135"/>
  <c r="J9" i="135"/>
  <c r="K9" i="135"/>
  <c r="S9" i="135"/>
  <c r="X10" i="135"/>
  <c r="I12" i="135"/>
  <c r="K13" i="135"/>
  <c r="L13" i="135"/>
  <c r="O13" i="135"/>
  <c r="K14" i="135"/>
  <c r="K15" i="135"/>
  <c r="Q15" i="135"/>
  <c r="K16" i="135"/>
  <c r="Q16" i="135"/>
  <c r="K17" i="135"/>
  <c r="Q17" i="135"/>
  <c r="K18" i="135"/>
  <c r="Q18" i="135"/>
  <c r="K19" i="135"/>
  <c r="Q19" i="135"/>
  <c r="K20" i="135"/>
  <c r="Q20" i="135"/>
  <c r="K21" i="135"/>
  <c r="Q21" i="135"/>
  <c r="K22" i="135"/>
  <c r="Q22" i="135"/>
  <c r="K23" i="135"/>
  <c r="Q23" i="135"/>
  <c r="I24" i="135"/>
  <c r="I25" i="135"/>
  <c r="K26" i="135"/>
  <c r="K28" i="135"/>
  <c r="J29" i="135"/>
  <c r="M29" i="135"/>
  <c r="Y29" i="135"/>
  <c r="J30" i="135"/>
  <c r="M30" i="135"/>
  <c r="Y30" i="135"/>
  <c r="I31" i="135"/>
  <c r="I32" i="135"/>
  <c r="X33" i="135"/>
  <c r="K34" i="135"/>
  <c r="K35" i="135"/>
  <c r="I37" i="135"/>
  <c r="X38" i="135"/>
  <c r="K39" i="135"/>
  <c r="K40" i="135"/>
  <c r="K41" i="135"/>
  <c r="O41" i="135"/>
  <c r="K42" i="135"/>
  <c r="K43" i="135"/>
  <c r="O43" i="135"/>
  <c r="BY3" i="116"/>
  <c r="K44" i="135"/>
  <c r="K45" i="135"/>
  <c r="X46" i="135"/>
  <c r="K47" i="135"/>
  <c r="K48" i="135"/>
  <c r="K49" i="135"/>
  <c r="O49" i="135"/>
  <c r="K50" i="135"/>
  <c r="K51" i="135"/>
  <c r="K52" i="135"/>
  <c r="K53" i="135"/>
  <c r="X54" i="135"/>
  <c r="BW3" i="116"/>
  <c r="J55" i="135"/>
  <c r="R55" i="135"/>
  <c r="J56" i="135"/>
  <c r="R56" i="135"/>
  <c r="J57" i="135"/>
  <c r="R57" i="135"/>
  <c r="K58" i="135"/>
  <c r="Q59" i="135"/>
  <c r="R59" i="135"/>
  <c r="M60" i="135"/>
  <c r="Q60" i="135"/>
  <c r="R60" i="135"/>
  <c r="Q61" i="135"/>
  <c r="R61" i="135"/>
  <c r="K62" i="135"/>
  <c r="O62" i="135"/>
  <c r="X64" i="135"/>
  <c r="K65" i="135"/>
  <c r="K66" i="135"/>
  <c r="K67" i="135"/>
  <c r="K68" i="135"/>
  <c r="K69" i="135"/>
  <c r="K70" i="135"/>
  <c r="K71" i="135"/>
  <c r="K72" i="135"/>
  <c r="K73" i="135"/>
  <c r="K74" i="135"/>
  <c r="K75" i="135"/>
  <c r="K76" i="135"/>
  <c r="K77" i="135"/>
  <c r="K78" i="135"/>
  <c r="O78" i="135"/>
  <c r="I80" i="135"/>
  <c r="J82" i="135"/>
  <c r="K82" i="135"/>
  <c r="M82" i="135"/>
  <c r="S82" i="135"/>
  <c r="J83" i="135"/>
  <c r="K83" i="135"/>
  <c r="M83" i="135"/>
  <c r="S83" i="135"/>
  <c r="Q84" i="135"/>
  <c r="R84" i="135"/>
  <c r="M85" i="135"/>
  <c r="N85" i="135"/>
  <c r="R85" i="135"/>
  <c r="M86" i="135"/>
  <c r="N86" i="135"/>
  <c r="R86" i="135"/>
  <c r="I87" i="135"/>
  <c r="K88" i="135"/>
  <c r="O88" i="135"/>
  <c r="I89" i="135"/>
  <c r="K90" i="135"/>
  <c r="O90" i="135"/>
  <c r="I91" i="135"/>
  <c r="J93" i="135"/>
  <c r="P93" i="135"/>
  <c r="U93" i="135"/>
  <c r="J94" i="135"/>
  <c r="M94" i="135"/>
  <c r="P94" i="135"/>
  <c r="U94" i="135"/>
  <c r="J95" i="135"/>
  <c r="M95" i="135"/>
  <c r="P95" i="135"/>
  <c r="U95" i="135"/>
  <c r="J96" i="135"/>
  <c r="M96" i="135"/>
  <c r="P96" i="135"/>
  <c r="U96" i="135"/>
  <c r="K97" i="135"/>
  <c r="K98" i="135"/>
  <c r="V98" i="135"/>
  <c r="K99" i="135"/>
  <c r="M99" i="135"/>
  <c r="V99" i="135"/>
  <c r="K100" i="135"/>
  <c r="M100" i="135"/>
  <c r="V100" i="135"/>
  <c r="K101" i="135"/>
  <c r="M101" i="135"/>
  <c r="V101" i="135"/>
  <c r="K102" i="135"/>
  <c r="X103" i="135"/>
  <c r="J104" i="135"/>
  <c r="Y104" i="135"/>
  <c r="J105" i="135"/>
  <c r="Y105" i="135"/>
  <c r="J106" i="135"/>
  <c r="Y106" i="135"/>
  <c r="K107" i="135"/>
  <c r="O107" i="135"/>
  <c r="X108" i="135"/>
  <c r="J109" i="135"/>
  <c r="Y109" i="135"/>
  <c r="J110" i="135"/>
  <c r="Y110" i="135"/>
  <c r="J111" i="135"/>
  <c r="Y111" i="135"/>
  <c r="J112" i="135"/>
  <c r="Y112" i="135"/>
  <c r="J113" i="135"/>
  <c r="Y113" i="135"/>
  <c r="J114" i="135"/>
  <c r="Y114" i="135"/>
  <c r="J115" i="135"/>
  <c r="Y115" i="135"/>
  <c r="J116" i="135"/>
  <c r="Y116" i="135"/>
  <c r="J117" i="135"/>
  <c r="Y117" i="135"/>
  <c r="J118" i="135"/>
  <c r="Y118" i="135"/>
  <c r="J119" i="135"/>
  <c r="R119" i="135"/>
  <c r="J120" i="135"/>
  <c r="R120" i="135"/>
  <c r="K121" i="135"/>
  <c r="O121" i="135"/>
  <c r="K122" i="135"/>
  <c r="O122" i="135"/>
  <c r="X123" i="135"/>
  <c r="J124" i="135"/>
  <c r="R124" i="135"/>
  <c r="J125" i="135"/>
  <c r="Y125" i="135"/>
  <c r="J126" i="135"/>
  <c r="Y126" i="135"/>
  <c r="J127" i="135"/>
  <c r="Y127" i="135"/>
  <c r="J128" i="135"/>
  <c r="Y128" i="135"/>
  <c r="K129" i="135"/>
  <c r="O129" i="135"/>
  <c r="J131" i="135"/>
  <c r="Y131" i="135"/>
  <c r="X132" i="135"/>
  <c r="J133" i="135"/>
  <c r="Y133" i="135"/>
  <c r="J134" i="135"/>
  <c r="Y134" i="135"/>
  <c r="J135" i="135"/>
  <c r="Y135" i="135"/>
  <c r="J136" i="135"/>
  <c r="Y136" i="135"/>
  <c r="J137" i="135"/>
  <c r="Y137" i="135"/>
  <c r="J138" i="135"/>
  <c r="Y138" i="135"/>
  <c r="J139" i="135"/>
  <c r="Y139" i="135"/>
  <c r="J140" i="135"/>
  <c r="Y140" i="135"/>
  <c r="J141" i="135"/>
  <c r="Y141" i="135"/>
  <c r="Q142" i="135"/>
  <c r="R142" i="135"/>
  <c r="Q143" i="135"/>
  <c r="R143" i="135"/>
  <c r="J145" i="135"/>
  <c r="Y145" i="135"/>
  <c r="J146" i="135"/>
  <c r="Y146" i="135"/>
  <c r="K147" i="135"/>
  <c r="O147" i="135"/>
  <c r="X149" i="135"/>
  <c r="X149" i="134"/>
  <c r="O147" i="134"/>
  <c r="K147" i="134"/>
  <c r="Y146" i="134"/>
  <c r="J146" i="134"/>
  <c r="Y145" i="134"/>
  <c r="J145" i="134"/>
  <c r="R143" i="134"/>
  <c r="Q143" i="134"/>
  <c r="R142" i="134"/>
  <c r="Q142" i="134"/>
  <c r="Y141" i="134"/>
  <c r="J141" i="134"/>
  <c r="Y140" i="134"/>
  <c r="J140" i="134"/>
  <c r="Y139" i="134"/>
  <c r="J139" i="134"/>
  <c r="Y138" i="134"/>
  <c r="J138" i="134"/>
  <c r="Y137" i="134"/>
  <c r="J137" i="134"/>
  <c r="Y136" i="134"/>
  <c r="J136" i="134"/>
  <c r="Y135" i="134"/>
  <c r="J135" i="134"/>
  <c r="Y134" i="134"/>
  <c r="J134" i="134"/>
  <c r="Y133" i="134"/>
  <c r="J133" i="134"/>
  <c r="X132" i="134"/>
  <c r="Y131" i="134"/>
  <c r="J131" i="134"/>
  <c r="O129" i="134"/>
  <c r="K129" i="134"/>
  <c r="Y128" i="134"/>
  <c r="J128" i="134"/>
  <c r="Y127" i="134"/>
  <c r="J127" i="134"/>
  <c r="Y126" i="134"/>
  <c r="J126" i="134"/>
  <c r="Y125" i="134"/>
  <c r="J125" i="134"/>
  <c r="R124" i="134"/>
  <c r="J124" i="134"/>
  <c r="X123" i="134"/>
  <c r="O122" i="134"/>
  <c r="K122" i="134"/>
  <c r="O121" i="134"/>
  <c r="K121" i="134"/>
  <c r="R120" i="134"/>
  <c r="J120" i="134"/>
  <c r="R119" i="134"/>
  <c r="J119" i="134"/>
  <c r="Y118" i="134"/>
  <c r="J118" i="134"/>
  <c r="Y117" i="134"/>
  <c r="J117" i="134"/>
  <c r="Y116" i="134"/>
  <c r="J116" i="134"/>
  <c r="Y115" i="134"/>
  <c r="J115" i="134"/>
  <c r="Y114" i="134"/>
  <c r="J114" i="134"/>
  <c r="Y113" i="134"/>
  <c r="J113" i="134"/>
  <c r="Y112" i="134"/>
  <c r="J112" i="134"/>
  <c r="Y111" i="134"/>
  <c r="J111" i="134"/>
  <c r="Y110" i="134"/>
  <c r="J110" i="134"/>
  <c r="Y109" i="134"/>
  <c r="J109" i="134"/>
  <c r="X108" i="134"/>
  <c r="O107" i="134"/>
  <c r="K107" i="134"/>
  <c r="Y106" i="134"/>
  <c r="J106" i="134"/>
  <c r="Y105" i="134"/>
  <c r="J105" i="134"/>
  <c r="Y104" i="134"/>
  <c r="J104" i="134"/>
  <c r="X103" i="134"/>
  <c r="K102" i="134"/>
  <c r="V101" i="134"/>
  <c r="M101" i="134"/>
  <c r="K101" i="134"/>
  <c r="V100" i="134"/>
  <c r="M100" i="134"/>
  <c r="K100" i="134"/>
  <c r="V99" i="134"/>
  <c r="M99" i="134"/>
  <c r="K99" i="134"/>
  <c r="V98" i="134"/>
  <c r="K98" i="134"/>
  <c r="K97" i="134"/>
  <c r="U96" i="134"/>
  <c r="P96" i="134"/>
  <c r="M96" i="134"/>
  <c r="J96" i="134"/>
  <c r="U95" i="134"/>
  <c r="P95" i="134"/>
  <c r="M95" i="134"/>
  <c r="J95" i="134"/>
  <c r="U94" i="134"/>
  <c r="P94" i="134"/>
  <c r="M94" i="134"/>
  <c r="J94" i="134"/>
  <c r="U93" i="134"/>
  <c r="P93" i="134"/>
  <c r="J93" i="134"/>
  <c r="I91" i="134"/>
  <c r="O90" i="134"/>
  <c r="K90" i="134"/>
  <c r="I89" i="134"/>
  <c r="O88" i="134"/>
  <c r="K88" i="134"/>
  <c r="I87" i="134"/>
  <c r="R86" i="134"/>
  <c r="N86" i="134"/>
  <c r="M86" i="134"/>
  <c r="R85" i="134"/>
  <c r="N85" i="134"/>
  <c r="M85" i="134"/>
  <c r="R84" i="134"/>
  <c r="Q84" i="134"/>
  <c r="S83" i="134"/>
  <c r="M83" i="134"/>
  <c r="K83" i="134"/>
  <c r="J83" i="134"/>
  <c r="S82" i="134"/>
  <c r="M82" i="134"/>
  <c r="K82" i="134"/>
  <c r="J82" i="134"/>
  <c r="I80" i="134"/>
  <c r="O78" i="134"/>
  <c r="K78" i="134"/>
  <c r="K77" i="134"/>
  <c r="K76" i="134"/>
  <c r="K75" i="134"/>
  <c r="K74" i="134"/>
  <c r="K73" i="134"/>
  <c r="K72" i="134"/>
  <c r="K71" i="134"/>
  <c r="K70" i="134"/>
  <c r="K69" i="134"/>
  <c r="K68" i="134"/>
  <c r="K67" i="134"/>
  <c r="K66" i="134"/>
  <c r="K65" i="134"/>
  <c r="X64" i="134"/>
  <c r="O62" i="134"/>
  <c r="K62" i="134"/>
  <c r="R61" i="134"/>
  <c r="Q61" i="134"/>
  <c r="R60" i="134"/>
  <c r="Q60" i="134"/>
  <c r="M60" i="134"/>
  <c r="R59" i="134"/>
  <c r="Q59" i="134"/>
  <c r="K58" i="134"/>
  <c r="R57" i="134"/>
  <c r="J57" i="134"/>
  <c r="R56" i="134"/>
  <c r="J56" i="134"/>
  <c r="R55" i="134"/>
  <c r="J55" i="134"/>
  <c r="X54" i="134"/>
  <c r="K53" i="134"/>
  <c r="K52" i="134"/>
  <c r="E52" i="134"/>
  <c r="BU34" i="116" s="1"/>
  <c r="K51" i="134"/>
  <c r="K50" i="134"/>
  <c r="O49" i="134"/>
  <c r="K49" i="134"/>
  <c r="K48" i="134"/>
  <c r="K47" i="134"/>
  <c r="X46" i="134"/>
  <c r="K45" i="134"/>
  <c r="K44" i="134"/>
  <c r="E44" i="134"/>
  <c r="BB34" i="116" s="1"/>
  <c r="O43" i="134"/>
  <c r="K43" i="134"/>
  <c r="K42" i="134"/>
  <c r="O41" i="134"/>
  <c r="K41" i="134"/>
  <c r="K40" i="134"/>
  <c r="K39" i="134"/>
  <c r="X38" i="134"/>
  <c r="I37" i="134"/>
  <c r="K35" i="134"/>
  <c r="K34" i="134"/>
  <c r="X33" i="134"/>
  <c r="I32" i="134"/>
  <c r="I31" i="134"/>
  <c r="Y30" i="134"/>
  <c r="M30" i="134"/>
  <c r="J30" i="134"/>
  <c r="Y29" i="134"/>
  <c r="M29" i="134"/>
  <c r="J29" i="134"/>
  <c r="K28" i="134"/>
  <c r="K26" i="134"/>
  <c r="I25" i="134"/>
  <c r="I24" i="134"/>
  <c r="Q23" i="134"/>
  <c r="K23" i="134"/>
  <c r="Q22" i="134"/>
  <c r="K22" i="134"/>
  <c r="Q21" i="134"/>
  <c r="K21" i="134"/>
  <c r="Q20" i="134"/>
  <c r="K20" i="134"/>
  <c r="Q19" i="134"/>
  <c r="K19" i="134"/>
  <c r="Q18" i="134"/>
  <c r="K18" i="134"/>
  <c r="Q17" i="134"/>
  <c r="K17" i="134"/>
  <c r="Q16" i="134"/>
  <c r="K16" i="134"/>
  <c r="Q15" i="134"/>
  <c r="K15" i="134"/>
  <c r="K14" i="134"/>
  <c r="O13" i="134"/>
  <c r="L13" i="134"/>
  <c r="K13" i="134"/>
  <c r="I12" i="134"/>
  <c r="X10" i="134"/>
  <c r="S9" i="134"/>
  <c r="K9" i="134"/>
  <c r="J9" i="134"/>
  <c r="T8" i="134"/>
  <c r="K8" i="134"/>
  <c r="J8" i="134"/>
  <c r="X7" i="134"/>
  <c r="X149" i="133"/>
  <c r="O147" i="133"/>
  <c r="K147" i="133"/>
  <c r="Y146" i="133"/>
  <c r="J146" i="133"/>
  <c r="Y145" i="133"/>
  <c r="J145" i="133"/>
  <c r="R143" i="133"/>
  <c r="Q143" i="133"/>
  <c r="R142" i="133"/>
  <c r="Q142" i="133"/>
  <c r="Y141" i="133"/>
  <c r="J141" i="133"/>
  <c r="Y140" i="133"/>
  <c r="J140" i="133"/>
  <c r="Y139" i="133"/>
  <c r="J139" i="133"/>
  <c r="Y138" i="133"/>
  <c r="J138" i="133"/>
  <c r="Y137" i="133"/>
  <c r="J137" i="133"/>
  <c r="Y136" i="133"/>
  <c r="J136" i="133"/>
  <c r="Y135" i="133"/>
  <c r="J135" i="133"/>
  <c r="Y134" i="133"/>
  <c r="J134" i="133"/>
  <c r="Y133" i="133"/>
  <c r="J133" i="133"/>
  <c r="X132" i="133"/>
  <c r="Y131" i="133"/>
  <c r="J131" i="133"/>
  <c r="O129" i="133"/>
  <c r="K129" i="133"/>
  <c r="Y128" i="133"/>
  <c r="J128" i="133"/>
  <c r="Y127" i="133"/>
  <c r="J127" i="133"/>
  <c r="Y126" i="133"/>
  <c r="J126" i="133"/>
  <c r="Y125" i="133"/>
  <c r="J125" i="133"/>
  <c r="R124" i="133"/>
  <c r="J124" i="133"/>
  <c r="X123" i="133"/>
  <c r="O122" i="133"/>
  <c r="K122" i="133"/>
  <c r="O121" i="133"/>
  <c r="K121" i="133"/>
  <c r="R120" i="133"/>
  <c r="J120" i="133"/>
  <c r="R119" i="133"/>
  <c r="J119" i="133"/>
  <c r="Y118" i="133"/>
  <c r="J118" i="133"/>
  <c r="Y117" i="133"/>
  <c r="J117" i="133"/>
  <c r="Y116" i="133"/>
  <c r="J116" i="133"/>
  <c r="Y115" i="133"/>
  <c r="J115" i="133"/>
  <c r="Y114" i="133"/>
  <c r="J114" i="133"/>
  <c r="Y113" i="133"/>
  <c r="J113" i="133"/>
  <c r="Y112" i="133"/>
  <c r="J112" i="133"/>
  <c r="Y111" i="133"/>
  <c r="J111" i="133"/>
  <c r="Y110" i="133"/>
  <c r="J110" i="133"/>
  <c r="Y109" i="133"/>
  <c r="J109" i="133"/>
  <c r="X108" i="133"/>
  <c r="O107" i="133"/>
  <c r="K107" i="133"/>
  <c r="Y106" i="133"/>
  <c r="J106" i="133"/>
  <c r="Y105" i="133"/>
  <c r="J105" i="133"/>
  <c r="Y104" i="133"/>
  <c r="J104" i="133"/>
  <c r="X103" i="133"/>
  <c r="K102" i="133"/>
  <c r="V101" i="133"/>
  <c r="M101" i="133"/>
  <c r="K101" i="133"/>
  <c r="V100" i="133"/>
  <c r="M100" i="133"/>
  <c r="K100" i="133"/>
  <c r="V99" i="133"/>
  <c r="M99" i="133"/>
  <c r="K99" i="133"/>
  <c r="V98" i="133"/>
  <c r="K98" i="133"/>
  <c r="K97" i="133"/>
  <c r="U96" i="133"/>
  <c r="P96" i="133"/>
  <c r="M96" i="133"/>
  <c r="J96" i="133"/>
  <c r="U95" i="133"/>
  <c r="P95" i="133"/>
  <c r="M95" i="133"/>
  <c r="J95" i="133"/>
  <c r="U94" i="133"/>
  <c r="P94" i="133"/>
  <c r="M94" i="133"/>
  <c r="J94" i="133"/>
  <c r="U93" i="133"/>
  <c r="P93" i="133"/>
  <c r="J93" i="133"/>
  <c r="I91" i="133"/>
  <c r="O90" i="133"/>
  <c r="K90" i="133"/>
  <c r="I89" i="133"/>
  <c r="O88" i="133"/>
  <c r="K88" i="133"/>
  <c r="I87" i="133"/>
  <c r="R86" i="133"/>
  <c r="N86" i="133"/>
  <c r="M86" i="133"/>
  <c r="R85" i="133"/>
  <c r="N85" i="133"/>
  <c r="M85" i="133"/>
  <c r="R84" i="133"/>
  <c r="Q84" i="133"/>
  <c r="S83" i="133"/>
  <c r="M83" i="133"/>
  <c r="K83" i="133"/>
  <c r="J83" i="133"/>
  <c r="S82" i="133"/>
  <c r="M82" i="133"/>
  <c r="K82" i="133"/>
  <c r="J82" i="133"/>
  <c r="I80" i="133"/>
  <c r="O78" i="133"/>
  <c r="K78" i="133"/>
  <c r="K77" i="133"/>
  <c r="K76" i="133"/>
  <c r="K75" i="133"/>
  <c r="K74" i="133"/>
  <c r="K73" i="133"/>
  <c r="K72" i="133"/>
  <c r="K71" i="133"/>
  <c r="K70" i="133"/>
  <c r="K69" i="133"/>
  <c r="K68" i="133"/>
  <c r="K67" i="133"/>
  <c r="K66" i="133"/>
  <c r="K65" i="133"/>
  <c r="X64" i="133"/>
  <c r="O62" i="133"/>
  <c r="K62" i="133"/>
  <c r="R61" i="133"/>
  <c r="Q61" i="133"/>
  <c r="R60" i="133"/>
  <c r="Q60" i="133"/>
  <c r="M60" i="133"/>
  <c r="R59" i="133"/>
  <c r="Q59" i="133"/>
  <c r="K58" i="133"/>
  <c r="R57" i="133"/>
  <c r="J57" i="133"/>
  <c r="R56" i="133"/>
  <c r="J56" i="133"/>
  <c r="R55" i="133"/>
  <c r="J55" i="133"/>
  <c r="X54" i="133"/>
  <c r="K53" i="133"/>
  <c r="K52" i="133"/>
  <c r="E52" i="133"/>
  <c r="BU26" i="116" s="1"/>
  <c r="K51" i="133"/>
  <c r="K50" i="133"/>
  <c r="O49" i="133"/>
  <c r="K49" i="133"/>
  <c r="K48" i="133"/>
  <c r="K47" i="133"/>
  <c r="X46" i="133"/>
  <c r="K45" i="133"/>
  <c r="K44" i="133"/>
  <c r="E44" i="133"/>
  <c r="BB26" i="116" s="1"/>
  <c r="O43" i="133"/>
  <c r="K43" i="133"/>
  <c r="K42" i="133"/>
  <c r="O41" i="133"/>
  <c r="K41" i="133"/>
  <c r="K40" i="133"/>
  <c r="K39" i="133"/>
  <c r="X38" i="133"/>
  <c r="I37" i="133"/>
  <c r="K35" i="133"/>
  <c r="K34" i="133"/>
  <c r="X33" i="133"/>
  <c r="I32" i="133"/>
  <c r="I31" i="133"/>
  <c r="Y30" i="133"/>
  <c r="M30" i="133"/>
  <c r="J30" i="133"/>
  <c r="Y29" i="133"/>
  <c r="M29" i="133"/>
  <c r="J29" i="133"/>
  <c r="K28" i="133"/>
  <c r="K26" i="133"/>
  <c r="I25" i="133"/>
  <c r="I24" i="133"/>
  <c r="Q23" i="133"/>
  <c r="K23" i="133"/>
  <c r="Q22" i="133"/>
  <c r="K22" i="133"/>
  <c r="Q21" i="133"/>
  <c r="K21" i="133"/>
  <c r="Q20" i="133"/>
  <c r="K20" i="133"/>
  <c r="Q19" i="133"/>
  <c r="K19" i="133"/>
  <c r="Q18" i="133"/>
  <c r="K18" i="133"/>
  <c r="Q17" i="133"/>
  <c r="K17" i="133"/>
  <c r="Q16" i="133"/>
  <c r="K16" i="133"/>
  <c r="Q15" i="133"/>
  <c r="K15" i="133"/>
  <c r="K14" i="133"/>
  <c r="O13" i="133"/>
  <c r="L13" i="133"/>
  <c r="K13" i="133"/>
  <c r="I12" i="133"/>
  <c r="X10" i="133"/>
  <c r="S9" i="133"/>
  <c r="K9" i="133"/>
  <c r="J9" i="133"/>
  <c r="T8" i="133"/>
  <c r="K8" i="133"/>
  <c r="J8" i="133"/>
  <c r="X7" i="133"/>
  <c r="X149" i="131"/>
  <c r="O147" i="131"/>
  <c r="K147" i="131"/>
  <c r="Y146" i="131"/>
  <c r="J146" i="131"/>
  <c r="Y145" i="131"/>
  <c r="J145" i="131"/>
  <c r="R143" i="131"/>
  <c r="Q143" i="131"/>
  <c r="R142" i="131"/>
  <c r="Q142" i="131"/>
  <c r="Y141" i="131"/>
  <c r="J141" i="131"/>
  <c r="Y140" i="131"/>
  <c r="J140" i="131"/>
  <c r="Y139" i="131"/>
  <c r="J139" i="131"/>
  <c r="Y138" i="131"/>
  <c r="J138" i="131"/>
  <c r="Y137" i="131"/>
  <c r="J137" i="131"/>
  <c r="Y136" i="131"/>
  <c r="J136" i="131"/>
  <c r="Y135" i="131"/>
  <c r="J135" i="131"/>
  <c r="Y134" i="131"/>
  <c r="J134" i="131"/>
  <c r="Y133" i="131"/>
  <c r="J133" i="131"/>
  <c r="X132" i="131"/>
  <c r="Y131" i="131"/>
  <c r="J131" i="131"/>
  <c r="O129" i="131"/>
  <c r="K129" i="131"/>
  <c r="Y128" i="131"/>
  <c r="J128" i="131"/>
  <c r="Y127" i="131"/>
  <c r="J127" i="131"/>
  <c r="Y126" i="131"/>
  <c r="J126" i="131"/>
  <c r="Y125" i="131"/>
  <c r="J125" i="131"/>
  <c r="R124" i="131"/>
  <c r="J124" i="131"/>
  <c r="X123" i="131"/>
  <c r="O122" i="131"/>
  <c r="K122" i="131"/>
  <c r="O121" i="131"/>
  <c r="K121" i="131"/>
  <c r="R120" i="131"/>
  <c r="J120" i="131"/>
  <c r="R119" i="131"/>
  <c r="J119" i="131"/>
  <c r="Y118" i="131"/>
  <c r="J118" i="131"/>
  <c r="Y117" i="131"/>
  <c r="J117" i="131"/>
  <c r="Y116" i="131"/>
  <c r="J116" i="131"/>
  <c r="Y115" i="131"/>
  <c r="J115" i="131"/>
  <c r="Y114" i="131"/>
  <c r="J114" i="131"/>
  <c r="Y113" i="131"/>
  <c r="J113" i="131"/>
  <c r="Y112" i="131"/>
  <c r="J112" i="131"/>
  <c r="Y111" i="131"/>
  <c r="J111" i="131"/>
  <c r="Y110" i="131"/>
  <c r="J110" i="131"/>
  <c r="Y109" i="131"/>
  <c r="J109" i="131"/>
  <c r="X108" i="131"/>
  <c r="O107" i="131"/>
  <c r="K107" i="131"/>
  <c r="Y106" i="131"/>
  <c r="J106" i="131"/>
  <c r="Y105" i="131"/>
  <c r="J105" i="131"/>
  <c r="Y104" i="131"/>
  <c r="J104" i="131"/>
  <c r="X103" i="131"/>
  <c r="K102" i="131"/>
  <c r="V101" i="131"/>
  <c r="M101" i="131"/>
  <c r="K101" i="131"/>
  <c r="V100" i="131"/>
  <c r="M100" i="131"/>
  <c r="K100" i="131"/>
  <c r="V99" i="131"/>
  <c r="M99" i="131"/>
  <c r="K99" i="131"/>
  <c r="V98" i="131"/>
  <c r="K98" i="131"/>
  <c r="K97" i="131"/>
  <c r="U96" i="131"/>
  <c r="P96" i="131"/>
  <c r="M96" i="131"/>
  <c r="J96" i="131"/>
  <c r="U95" i="131"/>
  <c r="P95" i="131"/>
  <c r="M95" i="131"/>
  <c r="J95" i="131"/>
  <c r="U94" i="131"/>
  <c r="P94" i="131"/>
  <c r="M94" i="131"/>
  <c r="J94" i="131"/>
  <c r="U93" i="131"/>
  <c r="P93" i="131"/>
  <c r="J93" i="131"/>
  <c r="I91" i="131"/>
  <c r="O90" i="131"/>
  <c r="K90" i="131"/>
  <c r="I89" i="131"/>
  <c r="O88" i="131"/>
  <c r="K88" i="131"/>
  <c r="I87" i="131"/>
  <c r="R86" i="131"/>
  <c r="N86" i="131"/>
  <c r="M86" i="131"/>
  <c r="R85" i="131"/>
  <c r="N85" i="131"/>
  <c r="M85" i="131"/>
  <c r="R84" i="131"/>
  <c r="Q84" i="131"/>
  <c r="S83" i="131"/>
  <c r="M83" i="131"/>
  <c r="K83" i="131"/>
  <c r="J83" i="131"/>
  <c r="S82" i="131"/>
  <c r="M82" i="131"/>
  <c r="K82" i="131"/>
  <c r="J82" i="131"/>
  <c r="I80" i="131"/>
  <c r="O78" i="131"/>
  <c r="K78" i="131"/>
  <c r="K77" i="131"/>
  <c r="K76" i="131"/>
  <c r="K75" i="131"/>
  <c r="K74" i="131"/>
  <c r="K73" i="131"/>
  <c r="K72" i="131"/>
  <c r="K71" i="131"/>
  <c r="K70" i="131"/>
  <c r="K69" i="131"/>
  <c r="K68" i="131"/>
  <c r="K67" i="131"/>
  <c r="K66" i="131"/>
  <c r="K65" i="131"/>
  <c r="X64" i="131"/>
  <c r="O62" i="131"/>
  <c r="K62" i="131"/>
  <c r="R61" i="131"/>
  <c r="Q61" i="131"/>
  <c r="R60" i="131"/>
  <c r="Q60" i="131"/>
  <c r="M60" i="131"/>
  <c r="R59" i="131"/>
  <c r="Q59" i="131"/>
  <c r="K58" i="131"/>
  <c r="R57" i="131"/>
  <c r="J57" i="131"/>
  <c r="R56" i="131"/>
  <c r="J56" i="131"/>
  <c r="R55" i="131"/>
  <c r="J55" i="131"/>
  <c r="X54" i="131"/>
  <c r="K53" i="131"/>
  <c r="K52" i="131"/>
  <c r="K51" i="131"/>
  <c r="K50" i="131"/>
  <c r="O49" i="131"/>
  <c r="K49" i="131"/>
  <c r="K48" i="131"/>
  <c r="E48" i="131"/>
  <c r="BG41" i="116" s="1"/>
  <c r="K47" i="131"/>
  <c r="X46" i="131"/>
  <c r="K45" i="131"/>
  <c r="K44" i="131"/>
  <c r="E44" i="131"/>
  <c r="BB41" i="116" s="1"/>
  <c r="O43" i="131"/>
  <c r="K43" i="131"/>
  <c r="K42" i="131"/>
  <c r="O41" i="131"/>
  <c r="K41" i="131"/>
  <c r="K40" i="131"/>
  <c r="K39" i="131"/>
  <c r="X38" i="131"/>
  <c r="I37" i="131"/>
  <c r="K35" i="131"/>
  <c r="K34" i="131"/>
  <c r="X33" i="131"/>
  <c r="I32" i="131"/>
  <c r="I31" i="131"/>
  <c r="Y30" i="131"/>
  <c r="M30" i="131"/>
  <c r="J30" i="131"/>
  <c r="Y29" i="131"/>
  <c r="M29" i="131"/>
  <c r="J29" i="131"/>
  <c r="K28" i="131"/>
  <c r="K26" i="131"/>
  <c r="I25" i="131"/>
  <c r="I24" i="131"/>
  <c r="Q23" i="131"/>
  <c r="K23" i="131"/>
  <c r="Q22" i="131"/>
  <c r="K22" i="131"/>
  <c r="Q21" i="131"/>
  <c r="K21" i="131"/>
  <c r="Q20" i="131"/>
  <c r="K20" i="131"/>
  <c r="Q19" i="131"/>
  <c r="K19" i="131"/>
  <c r="Q18" i="131"/>
  <c r="K18" i="131"/>
  <c r="Q17" i="131"/>
  <c r="K17" i="131"/>
  <c r="Q16" i="131"/>
  <c r="K16" i="131"/>
  <c r="Q15" i="131"/>
  <c r="K15" i="131"/>
  <c r="K14" i="131"/>
  <c r="O13" i="131"/>
  <c r="L13" i="131"/>
  <c r="K13" i="131"/>
  <c r="I12" i="131"/>
  <c r="X10" i="131"/>
  <c r="S9" i="131"/>
  <c r="K9" i="131"/>
  <c r="J9" i="131"/>
  <c r="T8" i="131"/>
  <c r="K8" i="131"/>
  <c r="J8" i="131"/>
  <c r="X7" i="131"/>
  <c r="X149" i="130"/>
  <c r="O147" i="130"/>
  <c r="K147" i="130"/>
  <c r="Y146" i="130"/>
  <c r="J146" i="130"/>
  <c r="Y145" i="130"/>
  <c r="J145" i="130"/>
  <c r="R143" i="130"/>
  <c r="Q143" i="130"/>
  <c r="R142" i="130"/>
  <c r="Q142" i="130"/>
  <c r="Y141" i="130"/>
  <c r="J141" i="130"/>
  <c r="Y140" i="130"/>
  <c r="J140" i="130"/>
  <c r="Y139" i="130"/>
  <c r="J139" i="130"/>
  <c r="Y138" i="130"/>
  <c r="J138" i="130"/>
  <c r="Y137" i="130"/>
  <c r="J137" i="130"/>
  <c r="Y136" i="130"/>
  <c r="J136" i="130"/>
  <c r="Y135" i="130"/>
  <c r="J135" i="130"/>
  <c r="Y134" i="130"/>
  <c r="J134" i="130"/>
  <c r="Y133" i="130"/>
  <c r="J133" i="130"/>
  <c r="X132" i="130"/>
  <c r="Y131" i="130"/>
  <c r="J131" i="130"/>
  <c r="O129" i="130"/>
  <c r="K129" i="130"/>
  <c r="Y128" i="130"/>
  <c r="J128" i="130"/>
  <c r="Y127" i="130"/>
  <c r="J127" i="130"/>
  <c r="Y126" i="130"/>
  <c r="J126" i="130"/>
  <c r="Y125" i="130"/>
  <c r="J125" i="130"/>
  <c r="R124" i="130"/>
  <c r="J124" i="130"/>
  <c r="X123" i="130"/>
  <c r="O122" i="130"/>
  <c r="K122" i="130"/>
  <c r="O121" i="130"/>
  <c r="K121" i="130"/>
  <c r="R120" i="130"/>
  <c r="J120" i="130"/>
  <c r="R119" i="130"/>
  <c r="J119" i="130"/>
  <c r="Y118" i="130"/>
  <c r="J118" i="130"/>
  <c r="Y117" i="130"/>
  <c r="J117" i="130"/>
  <c r="Y116" i="130"/>
  <c r="J116" i="130"/>
  <c r="Y115" i="130"/>
  <c r="J115" i="130"/>
  <c r="Y114" i="130"/>
  <c r="J114" i="130"/>
  <c r="Y113" i="130"/>
  <c r="J113" i="130"/>
  <c r="Y112" i="130"/>
  <c r="J112" i="130"/>
  <c r="Y111" i="130"/>
  <c r="J111" i="130"/>
  <c r="Y110" i="130"/>
  <c r="J110" i="130"/>
  <c r="Y109" i="130"/>
  <c r="J109" i="130"/>
  <c r="X108" i="130"/>
  <c r="O107" i="130"/>
  <c r="K107" i="130"/>
  <c r="Y106" i="130"/>
  <c r="J106" i="130"/>
  <c r="Y105" i="130"/>
  <c r="J105" i="130"/>
  <c r="Y104" i="130"/>
  <c r="J104" i="130"/>
  <c r="X103" i="130"/>
  <c r="K102" i="130"/>
  <c r="V101" i="130"/>
  <c r="M101" i="130"/>
  <c r="K101" i="130"/>
  <c r="V100" i="130"/>
  <c r="M100" i="130"/>
  <c r="K100" i="130"/>
  <c r="V99" i="130"/>
  <c r="M99" i="130"/>
  <c r="K99" i="130"/>
  <c r="V98" i="130"/>
  <c r="K98" i="130"/>
  <c r="K97" i="130"/>
  <c r="U96" i="130"/>
  <c r="P96" i="130"/>
  <c r="M96" i="130"/>
  <c r="J96" i="130"/>
  <c r="U95" i="130"/>
  <c r="P95" i="130"/>
  <c r="M95" i="130"/>
  <c r="J95" i="130"/>
  <c r="U94" i="130"/>
  <c r="P94" i="130"/>
  <c r="M94" i="130"/>
  <c r="J94" i="130"/>
  <c r="U93" i="130"/>
  <c r="P93" i="130"/>
  <c r="J93" i="130"/>
  <c r="I91" i="130"/>
  <c r="O90" i="130"/>
  <c r="K90" i="130"/>
  <c r="I89" i="130"/>
  <c r="O88" i="130"/>
  <c r="K88" i="130"/>
  <c r="I87" i="130"/>
  <c r="R86" i="130"/>
  <c r="N86" i="130"/>
  <c r="M86" i="130"/>
  <c r="R85" i="130"/>
  <c r="N85" i="130"/>
  <c r="M85" i="130"/>
  <c r="R84" i="130"/>
  <c r="Q84" i="130"/>
  <c r="S83" i="130"/>
  <c r="M83" i="130"/>
  <c r="K83" i="130"/>
  <c r="J83" i="130"/>
  <c r="S82" i="130"/>
  <c r="M82" i="130"/>
  <c r="K82" i="130"/>
  <c r="J82" i="130"/>
  <c r="I80" i="130"/>
  <c r="O78" i="130"/>
  <c r="K78" i="130"/>
  <c r="K77" i="130"/>
  <c r="K76" i="130"/>
  <c r="K75" i="130"/>
  <c r="K74" i="130"/>
  <c r="K73" i="130"/>
  <c r="K72" i="130"/>
  <c r="K71" i="130"/>
  <c r="K70" i="130"/>
  <c r="K69" i="130"/>
  <c r="K68" i="130"/>
  <c r="K67" i="130"/>
  <c r="K66" i="130"/>
  <c r="K65" i="130"/>
  <c r="X64" i="130"/>
  <c r="O62" i="130"/>
  <c r="K62" i="130"/>
  <c r="R61" i="130"/>
  <c r="Q61" i="130"/>
  <c r="R60" i="130"/>
  <c r="Q60" i="130"/>
  <c r="M60" i="130"/>
  <c r="R59" i="130"/>
  <c r="Q59" i="130"/>
  <c r="K58" i="130"/>
  <c r="R57" i="130"/>
  <c r="J57" i="130"/>
  <c r="R56" i="130"/>
  <c r="J56" i="130"/>
  <c r="R55" i="130"/>
  <c r="J55" i="130"/>
  <c r="X54" i="130"/>
  <c r="K53" i="130"/>
  <c r="K52" i="130"/>
  <c r="E52" i="130"/>
  <c r="BU38" i="116" s="1"/>
  <c r="K51" i="130"/>
  <c r="K50" i="130"/>
  <c r="G50" i="130"/>
  <c r="BN38" i="116" s="1"/>
  <c r="O49" i="130"/>
  <c r="K49" i="130"/>
  <c r="K48" i="130"/>
  <c r="K47" i="130"/>
  <c r="X46" i="130"/>
  <c r="K45" i="130"/>
  <c r="K44" i="130"/>
  <c r="E44" i="130"/>
  <c r="BB38" i="116" s="1"/>
  <c r="O43" i="130"/>
  <c r="K43" i="130"/>
  <c r="K42" i="130"/>
  <c r="F48" i="130"/>
  <c r="BH38" i="116" s="1"/>
  <c r="F50" i="130"/>
  <c r="BM38" i="116" s="1"/>
  <c r="O41" i="130"/>
  <c r="K41" i="130"/>
  <c r="K40" i="130"/>
  <c r="K39" i="130"/>
  <c r="X38" i="130"/>
  <c r="I37" i="130"/>
  <c r="K35" i="130"/>
  <c r="E35" i="130"/>
  <c r="AK38" i="116" s="1"/>
  <c r="K34" i="130"/>
  <c r="X33" i="130"/>
  <c r="I32" i="130"/>
  <c r="I31" i="130"/>
  <c r="Y30" i="130"/>
  <c r="M30" i="130"/>
  <c r="J30" i="130"/>
  <c r="Y29" i="130"/>
  <c r="M29" i="130"/>
  <c r="J29" i="130"/>
  <c r="K28" i="130"/>
  <c r="K26" i="130"/>
  <c r="I25" i="130"/>
  <c r="I24" i="130"/>
  <c r="Q23" i="130"/>
  <c r="K23" i="130"/>
  <c r="Q22" i="130"/>
  <c r="K22" i="130"/>
  <c r="Q21" i="130"/>
  <c r="K21" i="130"/>
  <c r="Q20" i="130"/>
  <c r="K20" i="130"/>
  <c r="Q19" i="130"/>
  <c r="K19" i="130"/>
  <c r="Q18" i="130"/>
  <c r="K18" i="130"/>
  <c r="Q17" i="130"/>
  <c r="K17" i="130"/>
  <c r="Q16" i="130"/>
  <c r="K16" i="130"/>
  <c r="Q15" i="130"/>
  <c r="K15" i="130"/>
  <c r="K14" i="130"/>
  <c r="O13" i="130"/>
  <c r="L13" i="130"/>
  <c r="K13" i="130"/>
  <c r="I12" i="130"/>
  <c r="X10" i="130"/>
  <c r="S9" i="130"/>
  <c r="K9" i="130"/>
  <c r="J9" i="130"/>
  <c r="T8" i="130"/>
  <c r="K8" i="130"/>
  <c r="J8" i="130"/>
  <c r="X7" i="130"/>
  <c r="X149" i="129"/>
  <c r="O147" i="129"/>
  <c r="K147" i="129"/>
  <c r="Y146" i="129"/>
  <c r="J146" i="129"/>
  <c r="Y145" i="129"/>
  <c r="J145" i="129"/>
  <c r="R143" i="129"/>
  <c r="Q143" i="129"/>
  <c r="R142" i="129"/>
  <c r="Q142" i="129"/>
  <c r="Y141" i="129"/>
  <c r="J141" i="129"/>
  <c r="Y140" i="129"/>
  <c r="J140" i="129"/>
  <c r="Y139" i="129"/>
  <c r="J139" i="129"/>
  <c r="Y138" i="129"/>
  <c r="J138" i="129"/>
  <c r="Y137" i="129"/>
  <c r="J137" i="129"/>
  <c r="Y136" i="129"/>
  <c r="J136" i="129"/>
  <c r="Y135" i="129"/>
  <c r="J135" i="129"/>
  <c r="Y134" i="129"/>
  <c r="J134" i="129"/>
  <c r="Y133" i="129"/>
  <c r="J133" i="129"/>
  <c r="X132" i="129"/>
  <c r="Y131" i="129"/>
  <c r="J131" i="129"/>
  <c r="O129" i="129"/>
  <c r="K129" i="129"/>
  <c r="Y128" i="129"/>
  <c r="J128" i="129"/>
  <c r="Y127" i="129"/>
  <c r="J127" i="129"/>
  <c r="Y126" i="129"/>
  <c r="J126" i="129"/>
  <c r="Y125" i="129"/>
  <c r="J125" i="129"/>
  <c r="R124" i="129"/>
  <c r="J124" i="129"/>
  <c r="X123" i="129"/>
  <c r="O122" i="129"/>
  <c r="K122" i="129"/>
  <c r="O121" i="129"/>
  <c r="K121" i="129"/>
  <c r="R120" i="129"/>
  <c r="J120" i="129"/>
  <c r="R119" i="129"/>
  <c r="J119" i="129"/>
  <c r="Y118" i="129"/>
  <c r="J118" i="129"/>
  <c r="Y117" i="129"/>
  <c r="J117" i="129"/>
  <c r="Y116" i="129"/>
  <c r="J116" i="129"/>
  <c r="Y115" i="129"/>
  <c r="J115" i="129"/>
  <c r="Y114" i="129"/>
  <c r="J114" i="129"/>
  <c r="Y113" i="129"/>
  <c r="J113" i="129"/>
  <c r="Y112" i="129"/>
  <c r="J112" i="129"/>
  <c r="Y111" i="129"/>
  <c r="J111" i="129"/>
  <c r="Y110" i="129"/>
  <c r="J110" i="129"/>
  <c r="Y109" i="129"/>
  <c r="J109" i="129"/>
  <c r="X108" i="129"/>
  <c r="O107" i="129"/>
  <c r="K107" i="129"/>
  <c r="Y106" i="129"/>
  <c r="J106" i="129"/>
  <c r="Y105" i="129"/>
  <c r="J105" i="129"/>
  <c r="Y104" i="129"/>
  <c r="J104" i="129"/>
  <c r="X103" i="129"/>
  <c r="K102" i="129"/>
  <c r="V101" i="129"/>
  <c r="M101" i="129"/>
  <c r="K101" i="129"/>
  <c r="V100" i="129"/>
  <c r="M100" i="129"/>
  <c r="K100" i="129"/>
  <c r="V99" i="129"/>
  <c r="M99" i="129"/>
  <c r="K99" i="129"/>
  <c r="V98" i="129"/>
  <c r="K98" i="129"/>
  <c r="K97" i="129"/>
  <c r="U96" i="129"/>
  <c r="P96" i="129"/>
  <c r="M96" i="129"/>
  <c r="J96" i="129"/>
  <c r="U95" i="129"/>
  <c r="P95" i="129"/>
  <c r="M95" i="129"/>
  <c r="J95" i="129"/>
  <c r="U94" i="129"/>
  <c r="P94" i="129"/>
  <c r="M94" i="129"/>
  <c r="J94" i="129"/>
  <c r="U93" i="129"/>
  <c r="P93" i="129"/>
  <c r="J93" i="129"/>
  <c r="I91" i="129"/>
  <c r="O90" i="129"/>
  <c r="K90" i="129"/>
  <c r="I89" i="129"/>
  <c r="O88" i="129"/>
  <c r="K88" i="129"/>
  <c r="I87" i="129"/>
  <c r="R86" i="129"/>
  <c r="N86" i="129"/>
  <c r="M86" i="129"/>
  <c r="R85" i="129"/>
  <c r="N85" i="129"/>
  <c r="M85" i="129"/>
  <c r="R84" i="129"/>
  <c r="Q84" i="129"/>
  <c r="S83" i="129"/>
  <c r="M83" i="129"/>
  <c r="K83" i="129"/>
  <c r="J83" i="129"/>
  <c r="S82" i="129"/>
  <c r="M82" i="129"/>
  <c r="K82" i="129"/>
  <c r="J82" i="129"/>
  <c r="I80" i="129"/>
  <c r="O78" i="129"/>
  <c r="K78" i="129"/>
  <c r="K77" i="129"/>
  <c r="K76" i="129"/>
  <c r="K75" i="129"/>
  <c r="K74" i="129"/>
  <c r="K73" i="129"/>
  <c r="K72" i="129"/>
  <c r="K71" i="129"/>
  <c r="K70" i="129"/>
  <c r="K69" i="129"/>
  <c r="K68" i="129"/>
  <c r="K67" i="129"/>
  <c r="K66" i="129"/>
  <c r="K65" i="129"/>
  <c r="X64" i="129"/>
  <c r="O62" i="129"/>
  <c r="K62" i="129"/>
  <c r="R61" i="129"/>
  <c r="Q61" i="129"/>
  <c r="R60" i="129"/>
  <c r="Q60" i="129"/>
  <c r="M60" i="129"/>
  <c r="R59" i="129"/>
  <c r="Q59" i="129"/>
  <c r="K58" i="129"/>
  <c r="R57" i="129"/>
  <c r="J57" i="129"/>
  <c r="R56" i="129"/>
  <c r="J56" i="129"/>
  <c r="R55" i="129"/>
  <c r="J55" i="129"/>
  <c r="X54" i="129"/>
  <c r="K53" i="129"/>
  <c r="K52" i="129"/>
  <c r="E52" i="129"/>
  <c r="BU28" i="116" s="1"/>
  <c r="K51" i="129"/>
  <c r="K50" i="129"/>
  <c r="O49" i="129"/>
  <c r="K49" i="129"/>
  <c r="K48" i="129"/>
  <c r="K47" i="129"/>
  <c r="X46" i="129"/>
  <c r="K45" i="129"/>
  <c r="K44" i="129"/>
  <c r="E44" i="129"/>
  <c r="BB28" i="116" s="1"/>
  <c r="O43" i="129"/>
  <c r="K43" i="129"/>
  <c r="K42" i="129"/>
  <c r="O41" i="129"/>
  <c r="K41" i="129"/>
  <c r="K40" i="129"/>
  <c r="K39" i="129"/>
  <c r="X38" i="129"/>
  <c r="I37" i="129"/>
  <c r="K35" i="129"/>
  <c r="K34" i="129"/>
  <c r="X33" i="129"/>
  <c r="I32" i="129"/>
  <c r="I31" i="129"/>
  <c r="Y30" i="129"/>
  <c r="M30" i="129"/>
  <c r="J30" i="129"/>
  <c r="Y29" i="129"/>
  <c r="M29" i="129"/>
  <c r="J29" i="129"/>
  <c r="K28" i="129"/>
  <c r="K26" i="129"/>
  <c r="I25" i="129"/>
  <c r="I24" i="129"/>
  <c r="Q23" i="129"/>
  <c r="K23" i="129"/>
  <c r="Q22" i="129"/>
  <c r="K22" i="129"/>
  <c r="Q21" i="129"/>
  <c r="K21" i="129"/>
  <c r="Q20" i="129"/>
  <c r="K20" i="129"/>
  <c r="Q19" i="129"/>
  <c r="K19" i="129"/>
  <c r="Q18" i="129"/>
  <c r="K18" i="129"/>
  <c r="Q17" i="129"/>
  <c r="K17" i="129"/>
  <c r="Q16" i="129"/>
  <c r="K16" i="129"/>
  <c r="Q15" i="129"/>
  <c r="K15" i="129"/>
  <c r="K14" i="129"/>
  <c r="O13" i="129"/>
  <c r="L13" i="129"/>
  <c r="K13" i="129"/>
  <c r="I12" i="129"/>
  <c r="X10" i="129"/>
  <c r="S9" i="129"/>
  <c r="K9" i="129"/>
  <c r="J9" i="129"/>
  <c r="T8" i="129"/>
  <c r="K8" i="129"/>
  <c r="J8" i="129"/>
  <c r="X7" i="129"/>
  <c r="X149" i="128"/>
  <c r="O147" i="128"/>
  <c r="K147" i="128"/>
  <c r="Y146" i="128"/>
  <c r="J146" i="128"/>
  <c r="Y145" i="128"/>
  <c r="J145" i="128"/>
  <c r="R143" i="128"/>
  <c r="Q143" i="128"/>
  <c r="R142" i="128"/>
  <c r="Q142" i="128"/>
  <c r="Y141" i="128"/>
  <c r="J141" i="128"/>
  <c r="Y140" i="128"/>
  <c r="J140" i="128"/>
  <c r="Y139" i="128"/>
  <c r="J139" i="128"/>
  <c r="Y138" i="128"/>
  <c r="J138" i="128"/>
  <c r="Y137" i="128"/>
  <c r="J137" i="128"/>
  <c r="Y136" i="128"/>
  <c r="J136" i="128"/>
  <c r="Y135" i="128"/>
  <c r="J135" i="128"/>
  <c r="Y134" i="128"/>
  <c r="J134" i="128"/>
  <c r="Y133" i="128"/>
  <c r="J133" i="128"/>
  <c r="X132" i="128"/>
  <c r="Y131" i="128"/>
  <c r="J131" i="128"/>
  <c r="O129" i="128"/>
  <c r="K129" i="128"/>
  <c r="Y128" i="128"/>
  <c r="J128" i="128"/>
  <c r="Y127" i="128"/>
  <c r="J127" i="128"/>
  <c r="Y126" i="128"/>
  <c r="J126" i="128"/>
  <c r="Y125" i="128"/>
  <c r="J125" i="128"/>
  <c r="R124" i="128"/>
  <c r="J124" i="128"/>
  <c r="X123" i="128"/>
  <c r="O122" i="128"/>
  <c r="K122" i="128"/>
  <c r="O121" i="128"/>
  <c r="K121" i="128"/>
  <c r="R120" i="128"/>
  <c r="J120" i="128"/>
  <c r="R119" i="128"/>
  <c r="J119" i="128"/>
  <c r="Y118" i="128"/>
  <c r="J118" i="128"/>
  <c r="Y117" i="128"/>
  <c r="J117" i="128"/>
  <c r="Y116" i="128"/>
  <c r="J116" i="128"/>
  <c r="Y115" i="128"/>
  <c r="J115" i="128"/>
  <c r="Y114" i="128"/>
  <c r="J114" i="128"/>
  <c r="Y113" i="128"/>
  <c r="J113" i="128"/>
  <c r="Y112" i="128"/>
  <c r="J112" i="128"/>
  <c r="Y111" i="128"/>
  <c r="J111" i="128"/>
  <c r="Y110" i="128"/>
  <c r="J110" i="128"/>
  <c r="Y109" i="128"/>
  <c r="J109" i="128"/>
  <c r="X108" i="128"/>
  <c r="O107" i="128"/>
  <c r="K107" i="128"/>
  <c r="Y106" i="128"/>
  <c r="J106" i="128"/>
  <c r="Y105" i="128"/>
  <c r="J105" i="128"/>
  <c r="Y104" i="128"/>
  <c r="J104" i="128"/>
  <c r="X103" i="128"/>
  <c r="K102" i="128"/>
  <c r="V101" i="128"/>
  <c r="M101" i="128"/>
  <c r="K101" i="128"/>
  <c r="V100" i="128"/>
  <c r="M100" i="128"/>
  <c r="K100" i="128"/>
  <c r="V99" i="128"/>
  <c r="M99" i="128"/>
  <c r="K99" i="128"/>
  <c r="V98" i="128"/>
  <c r="K98" i="128"/>
  <c r="K97" i="128"/>
  <c r="U95" i="128"/>
  <c r="P95" i="128"/>
  <c r="M95" i="128"/>
  <c r="J95" i="128"/>
  <c r="U94" i="128"/>
  <c r="P94" i="128"/>
  <c r="M94" i="128"/>
  <c r="J94" i="128"/>
  <c r="U93" i="128"/>
  <c r="P93" i="128"/>
  <c r="J93" i="128"/>
  <c r="I91" i="128"/>
  <c r="O90" i="128"/>
  <c r="K90" i="128"/>
  <c r="I89" i="128"/>
  <c r="O88" i="128"/>
  <c r="K88" i="128"/>
  <c r="I87" i="128"/>
  <c r="R86" i="128"/>
  <c r="N86" i="128"/>
  <c r="M86" i="128"/>
  <c r="R85" i="128"/>
  <c r="N85" i="128"/>
  <c r="M85" i="128"/>
  <c r="R84" i="128"/>
  <c r="Q84" i="128"/>
  <c r="S83" i="128"/>
  <c r="M83" i="128"/>
  <c r="K83" i="128"/>
  <c r="J83" i="128"/>
  <c r="S82" i="128"/>
  <c r="M82" i="128"/>
  <c r="K82" i="128"/>
  <c r="J82" i="128"/>
  <c r="I80" i="128"/>
  <c r="O78" i="128"/>
  <c r="K78" i="128"/>
  <c r="K77" i="128"/>
  <c r="K76" i="128"/>
  <c r="K75" i="128"/>
  <c r="K74" i="128"/>
  <c r="K73" i="128"/>
  <c r="K72" i="128"/>
  <c r="K71" i="128"/>
  <c r="K70" i="128"/>
  <c r="K69" i="128"/>
  <c r="K68" i="128"/>
  <c r="K67" i="128"/>
  <c r="K66" i="128"/>
  <c r="K65" i="128"/>
  <c r="X64" i="128"/>
  <c r="O62" i="128"/>
  <c r="K62" i="128"/>
  <c r="R61" i="128"/>
  <c r="Q61" i="128"/>
  <c r="R60" i="128"/>
  <c r="Q60" i="128"/>
  <c r="M60" i="128"/>
  <c r="R59" i="128"/>
  <c r="Q59" i="128"/>
  <c r="K58" i="128"/>
  <c r="R57" i="128"/>
  <c r="J57" i="128"/>
  <c r="R56" i="128"/>
  <c r="J56" i="128"/>
  <c r="R55" i="128"/>
  <c r="J55" i="128"/>
  <c r="X54" i="128"/>
  <c r="K53" i="128"/>
  <c r="K52" i="128"/>
  <c r="K51" i="128"/>
  <c r="K50" i="128"/>
  <c r="O49" i="128"/>
  <c r="K49" i="128"/>
  <c r="K48" i="128"/>
  <c r="E52" i="128"/>
  <c r="BU27" i="116" s="1"/>
  <c r="K47" i="128"/>
  <c r="X46" i="128"/>
  <c r="K45" i="128"/>
  <c r="K44" i="128"/>
  <c r="E44" i="128"/>
  <c r="BB27" i="116" s="1"/>
  <c r="O43" i="128"/>
  <c r="K43" i="128"/>
  <c r="K42" i="128"/>
  <c r="O41" i="128"/>
  <c r="K41" i="128"/>
  <c r="K40" i="128"/>
  <c r="K39" i="128"/>
  <c r="X38" i="128"/>
  <c r="I37" i="128"/>
  <c r="K35" i="128"/>
  <c r="K34" i="128"/>
  <c r="X33" i="128"/>
  <c r="I32" i="128"/>
  <c r="I31" i="128"/>
  <c r="Y30" i="128"/>
  <c r="M30" i="128"/>
  <c r="J30" i="128"/>
  <c r="Y29" i="128"/>
  <c r="M29" i="128"/>
  <c r="J29" i="128"/>
  <c r="K28" i="128"/>
  <c r="K26" i="128"/>
  <c r="I25" i="128"/>
  <c r="I24" i="128"/>
  <c r="Q23" i="128"/>
  <c r="K23" i="128"/>
  <c r="Q22" i="128"/>
  <c r="K22" i="128"/>
  <c r="Q21" i="128"/>
  <c r="K21" i="128"/>
  <c r="Q20" i="128"/>
  <c r="K20" i="128"/>
  <c r="Q19" i="128"/>
  <c r="K19" i="128"/>
  <c r="Q18" i="128"/>
  <c r="K18" i="128"/>
  <c r="Q17" i="128"/>
  <c r="K17" i="128"/>
  <c r="Q16" i="128"/>
  <c r="K16" i="128"/>
  <c r="Q15" i="128"/>
  <c r="K15" i="128"/>
  <c r="K14" i="128"/>
  <c r="O13" i="128"/>
  <c r="L13" i="128"/>
  <c r="K13" i="128"/>
  <c r="I12" i="128"/>
  <c r="X10" i="128"/>
  <c r="S9" i="128"/>
  <c r="K9" i="128"/>
  <c r="J9" i="128"/>
  <c r="T8" i="128"/>
  <c r="K8" i="128"/>
  <c r="J8" i="128"/>
  <c r="X7" i="128"/>
  <c r="X149" i="127"/>
  <c r="O147" i="127"/>
  <c r="K147" i="127"/>
  <c r="Y146" i="127"/>
  <c r="J146" i="127"/>
  <c r="Y145" i="127"/>
  <c r="J145" i="127"/>
  <c r="R143" i="127"/>
  <c r="Q143" i="127"/>
  <c r="R142" i="127"/>
  <c r="Q142" i="127"/>
  <c r="Y141" i="127"/>
  <c r="J141" i="127"/>
  <c r="Y140" i="127"/>
  <c r="J140" i="127"/>
  <c r="Y139" i="127"/>
  <c r="J139" i="127"/>
  <c r="Y138" i="127"/>
  <c r="J138" i="127"/>
  <c r="Y137" i="127"/>
  <c r="J137" i="127"/>
  <c r="Y136" i="127"/>
  <c r="J136" i="127"/>
  <c r="Y135" i="127"/>
  <c r="J135" i="127"/>
  <c r="Y134" i="127"/>
  <c r="J134" i="127"/>
  <c r="Y133" i="127"/>
  <c r="J133" i="127"/>
  <c r="X132" i="127"/>
  <c r="Y131" i="127"/>
  <c r="J131" i="127"/>
  <c r="O129" i="127"/>
  <c r="K129" i="127"/>
  <c r="Y128" i="127"/>
  <c r="J128" i="127"/>
  <c r="Y127" i="127"/>
  <c r="J127" i="127"/>
  <c r="Y126" i="127"/>
  <c r="J126" i="127"/>
  <c r="Y125" i="127"/>
  <c r="J125" i="127"/>
  <c r="R124" i="127"/>
  <c r="J124" i="127"/>
  <c r="X123" i="127"/>
  <c r="O122" i="127"/>
  <c r="K122" i="127"/>
  <c r="O121" i="127"/>
  <c r="K121" i="127"/>
  <c r="R120" i="127"/>
  <c r="J120" i="127"/>
  <c r="R119" i="127"/>
  <c r="J119" i="127"/>
  <c r="Y118" i="127"/>
  <c r="J118" i="127"/>
  <c r="Y117" i="127"/>
  <c r="J117" i="127"/>
  <c r="Y116" i="127"/>
  <c r="J116" i="127"/>
  <c r="Y115" i="127"/>
  <c r="J115" i="127"/>
  <c r="Y114" i="127"/>
  <c r="J114" i="127"/>
  <c r="Y113" i="127"/>
  <c r="J113" i="127"/>
  <c r="Y112" i="127"/>
  <c r="J112" i="127"/>
  <c r="Y111" i="127"/>
  <c r="J111" i="127"/>
  <c r="Y110" i="127"/>
  <c r="J110" i="127"/>
  <c r="Y109" i="127"/>
  <c r="J109" i="127"/>
  <c r="X108" i="127"/>
  <c r="O107" i="127"/>
  <c r="K107" i="127"/>
  <c r="Y106" i="127"/>
  <c r="J106" i="127"/>
  <c r="Y105" i="127"/>
  <c r="J105" i="127"/>
  <c r="Y104" i="127"/>
  <c r="J104" i="127"/>
  <c r="X103" i="127"/>
  <c r="K102" i="127"/>
  <c r="V101" i="127"/>
  <c r="M101" i="127"/>
  <c r="K101" i="127"/>
  <c r="V100" i="127"/>
  <c r="M100" i="127"/>
  <c r="K100" i="127"/>
  <c r="V99" i="127"/>
  <c r="M99" i="127"/>
  <c r="K99" i="127"/>
  <c r="V98" i="127"/>
  <c r="K98" i="127"/>
  <c r="K97" i="127"/>
  <c r="U96" i="127"/>
  <c r="P96" i="127"/>
  <c r="M96" i="127"/>
  <c r="J96" i="127"/>
  <c r="U95" i="127"/>
  <c r="P95" i="127"/>
  <c r="M95" i="127"/>
  <c r="J95" i="127"/>
  <c r="U94" i="127"/>
  <c r="P94" i="127"/>
  <c r="M94" i="127"/>
  <c r="J94" i="127"/>
  <c r="U93" i="127"/>
  <c r="P93" i="127"/>
  <c r="J93" i="127"/>
  <c r="I91" i="127"/>
  <c r="O90" i="127"/>
  <c r="K90" i="127"/>
  <c r="I89" i="127"/>
  <c r="O88" i="127"/>
  <c r="K88" i="127"/>
  <c r="I87" i="127"/>
  <c r="R86" i="127"/>
  <c r="N86" i="127"/>
  <c r="M86" i="127"/>
  <c r="R85" i="127"/>
  <c r="N85" i="127"/>
  <c r="M85" i="127"/>
  <c r="R84" i="127"/>
  <c r="Q84" i="127"/>
  <c r="S83" i="127"/>
  <c r="M83" i="127"/>
  <c r="K83" i="127"/>
  <c r="J83" i="127"/>
  <c r="S82" i="127"/>
  <c r="M82" i="127"/>
  <c r="K82" i="127"/>
  <c r="J82" i="127"/>
  <c r="I80" i="127"/>
  <c r="O78" i="127"/>
  <c r="K78" i="127"/>
  <c r="K77" i="127"/>
  <c r="K76" i="127"/>
  <c r="K75" i="127"/>
  <c r="K74" i="127"/>
  <c r="K73" i="127"/>
  <c r="K72" i="127"/>
  <c r="K71" i="127"/>
  <c r="K70" i="127"/>
  <c r="K69" i="127"/>
  <c r="K68" i="127"/>
  <c r="K67" i="127"/>
  <c r="K66" i="127"/>
  <c r="K65" i="127"/>
  <c r="X64" i="127"/>
  <c r="O62" i="127"/>
  <c r="K62" i="127"/>
  <c r="R61" i="127"/>
  <c r="Q61" i="127"/>
  <c r="R60" i="127"/>
  <c r="Q60" i="127"/>
  <c r="M60" i="127"/>
  <c r="R59" i="127"/>
  <c r="Q59" i="127"/>
  <c r="K58" i="127"/>
  <c r="R57" i="127"/>
  <c r="J57" i="127"/>
  <c r="R56" i="127"/>
  <c r="J56" i="127"/>
  <c r="R55" i="127"/>
  <c r="J55" i="127"/>
  <c r="X54" i="127"/>
  <c r="K53" i="127"/>
  <c r="K52" i="127"/>
  <c r="E52" i="127"/>
  <c r="BU24" i="116" s="1"/>
  <c r="K51" i="127"/>
  <c r="K50" i="127"/>
  <c r="O49" i="127"/>
  <c r="K49" i="127"/>
  <c r="K48" i="127"/>
  <c r="K47" i="127"/>
  <c r="X46" i="127"/>
  <c r="K45" i="127"/>
  <c r="K44" i="127"/>
  <c r="E44" i="127"/>
  <c r="BB24" i="116" s="1"/>
  <c r="O43" i="127"/>
  <c r="K43" i="127"/>
  <c r="K42" i="127"/>
  <c r="O41" i="127"/>
  <c r="K41" i="127"/>
  <c r="K40" i="127"/>
  <c r="K39" i="127"/>
  <c r="X38" i="127"/>
  <c r="I37" i="127"/>
  <c r="K35" i="127"/>
  <c r="K34" i="127"/>
  <c r="X33" i="127"/>
  <c r="I32" i="127"/>
  <c r="I31" i="127"/>
  <c r="Y30" i="127"/>
  <c r="M30" i="127"/>
  <c r="J30" i="127"/>
  <c r="Y29" i="127"/>
  <c r="M29" i="127"/>
  <c r="J29" i="127"/>
  <c r="K28" i="127"/>
  <c r="K26" i="127"/>
  <c r="I25" i="127"/>
  <c r="I24" i="127"/>
  <c r="Q23" i="127"/>
  <c r="K23" i="127"/>
  <c r="Q22" i="127"/>
  <c r="K22" i="127"/>
  <c r="Q21" i="127"/>
  <c r="K21" i="127"/>
  <c r="Q20" i="127"/>
  <c r="K20" i="127"/>
  <c r="Q19" i="127"/>
  <c r="K19" i="127"/>
  <c r="Q18" i="127"/>
  <c r="K18" i="127"/>
  <c r="Q17" i="127"/>
  <c r="K17" i="127"/>
  <c r="Q16" i="127"/>
  <c r="K16" i="127"/>
  <c r="Q15" i="127"/>
  <c r="K15" i="127"/>
  <c r="K14" i="127"/>
  <c r="O13" i="127"/>
  <c r="L13" i="127"/>
  <c r="K13" i="127"/>
  <c r="I12" i="127"/>
  <c r="X10" i="127"/>
  <c r="S9" i="127"/>
  <c r="K9" i="127"/>
  <c r="J9" i="127"/>
  <c r="T8" i="127"/>
  <c r="K8" i="127"/>
  <c r="J8" i="127"/>
  <c r="X7" i="127"/>
  <c r="X149" i="126"/>
  <c r="O147" i="126"/>
  <c r="K147" i="126"/>
  <c r="Y146" i="126"/>
  <c r="J146" i="126"/>
  <c r="Y145" i="126"/>
  <c r="J145" i="126"/>
  <c r="R143" i="126"/>
  <c r="Q143" i="126"/>
  <c r="R142" i="126"/>
  <c r="Q142" i="126"/>
  <c r="Y141" i="126"/>
  <c r="J141" i="126"/>
  <c r="Y140" i="126"/>
  <c r="J140" i="126"/>
  <c r="Y139" i="126"/>
  <c r="J139" i="126"/>
  <c r="Y138" i="126"/>
  <c r="J138" i="126"/>
  <c r="Y137" i="126"/>
  <c r="J137" i="126"/>
  <c r="Y136" i="126"/>
  <c r="J136" i="126"/>
  <c r="Y135" i="126"/>
  <c r="J135" i="126"/>
  <c r="Y134" i="126"/>
  <c r="J134" i="126"/>
  <c r="Y133" i="126"/>
  <c r="J133" i="126"/>
  <c r="X132" i="126"/>
  <c r="Y131" i="126"/>
  <c r="J131" i="126"/>
  <c r="O129" i="126"/>
  <c r="K129" i="126"/>
  <c r="Y128" i="126"/>
  <c r="J128" i="126"/>
  <c r="Y127" i="126"/>
  <c r="J127" i="126"/>
  <c r="Y126" i="126"/>
  <c r="J126" i="126"/>
  <c r="Y125" i="126"/>
  <c r="J125" i="126"/>
  <c r="R124" i="126"/>
  <c r="J124" i="126"/>
  <c r="X123" i="126"/>
  <c r="O122" i="126"/>
  <c r="K122" i="126"/>
  <c r="O121" i="126"/>
  <c r="K121" i="126"/>
  <c r="R120" i="126"/>
  <c r="J120" i="126"/>
  <c r="R119" i="126"/>
  <c r="J119" i="126"/>
  <c r="Y118" i="126"/>
  <c r="J118" i="126"/>
  <c r="Y117" i="126"/>
  <c r="J117" i="126"/>
  <c r="Y116" i="126"/>
  <c r="J116" i="126"/>
  <c r="Y115" i="126"/>
  <c r="J115" i="126"/>
  <c r="Y114" i="126"/>
  <c r="J114" i="126"/>
  <c r="Y113" i="126"/>
  <c r="J113" i="126"/>
  <c r="Y112" i="126"/>
  <c r="J112" i="126"/>
  <c r="Y111" i="126"/>
  <c r="J111" i="126"/>
  <c r="Y110" i="126"/>
  <c r="J110" i="126"/>
  <c r="Y109" i="126"/>
  <c r="J109" i="126"/>
  <c r="X108" i="126"/>
  <c r="O107" i="126"/>
  <c r="K107" i="126"/>
  <c r="Y106" i="126"/>
  <c r="J106" i="126"/>
  <c r="Y105" i="126"/>
  <c r="J105" i="126"/>
  <c r="Y104" i="126"/>
  <c r="J104" i="126"/>
  <c r="X103" i="126"/>
  <c r="K102" i="126"/>
  <c r="V101" i="126"/>
  <c r="M101" i="126"/>
  <c r="K101" i="126"/>
  <c r="V100" i="126"/>
  <c r="M100" i="126"/>
  <c r="K100" i="126"/>
  <c r="V99" i="126"/>
  <c r="M99" i="126"/>
  <c r="K99" i="126"/>
  <c r="V98" i="126"/>
  <c r="K98" i="126"/>
  <c r="K97" i="126"/>
  <c r="U96" i="126"/>
  <c r="P96" i="126"/>
  <c r="M96" i="126"/>
  <c r="J96" i="126"/>
  <c r="U95" i="126"/>
  <c r="P95" i="126"/>
  <c r="M95" i="126"/>
  <c r="J95" i="126"/>
  <c r="U94" i="126"/>
  <c r="P94" i="126"/>
  <c r="M94" i="126"/>
  <c r="J94" i="126"/>
  <c r="U93" i="126"/>
  <c r="P93" i="126"/>
  <c r="J93" i="126"/>
  <c r="I91" i="126"/>
  <c r="O90" i="126"/>
  <c r="K90" i="126"/>
  <c r="I89" i="126"/>
  <c r="O88" i="126"/>
  <c r="K88" i="126"/>
  <c r="I87" i="126"/>
  <c r="R86" i="126"/>
  <c r="N86" i="126"/>
  <c r="M86" i="126"/>
  <c r="R85" i="126"/>
  <c r="N85" i="126"/>
  <c r="M85" i="126"/>
  <c r="R84" i="126"/>
  <c r="Q84" i="126"/>
  <c r="S83" i="126"/>
  <c r="M83" i="126"/>
  <c r="K83" i="126"/>
  <c r="J83" i="126"/>
  <c r="S82" i="126"/>
  <c r="M82" i="126"/>
  <c r="K82" i="126"/>
  <c r="J82" i="126"/>
  <c r="I80" i="126"/>
  <c r="O78" i="126"/>
  <c r="K78" i="126"/>
  <c r="K77" i="126"/>
  <c r="K76" i="126"/>
  <c r="K75" i="126"/>
  <c r="K74" i="126"/>
  <c r="K73" i="126"/>
  <c r="K72" i="126"/>
  <c r="K71" i="126"/>
  <c r="K70" i="126"/>
  <c r="K69" i="126"/>
  <c r="K68" i="126"/>
  <c r="K67" i="126"/>
  <c r="K66" i="126"/>
  <c r="K65" i="126"/>
  <c r="X64" i="126"/>
  <c r="O62" i="126"/>
  <c r="K62" i="126"/>
  <c r="R61" i="126"/>
  <c r="Q61" i="126"/>
  <c r="R60" i="126"/>
  <c r="Q60" i="126"/>
  <c r="M60" i="126"/>
  <c r="R59" i="126"/>
  <c r="Q59" i="126"/>
  <c r="K58" i="126"/>
  <c r="R57" i="126"/>
  <c r="J57" i="126"/>
  <c r="R56" i="126"/>
  <c r="J56" i="126"/>
  <c r="R55" i="126"/>
  <c r="J55" i="126"/>
  <c r="X54" i="126"/>
  <c r="K53" i="126"/>
  <c r="K52" i="126"/>
  <c r="E52" i="126"/>
  <c r="BU23" i="116" s="1"/>
  <c r="K51" i="126"/>
  <c r="K50" i="126"/>
  <c r="O49" i="126"/>
  <c r="K49" i="126"/>
  <c r="K48" i="126"/>
  <c r="K47" i="126"/>
  <c r="X46" i="126"/>
  <c r="K45" i="126"/>
  <c r="K44" i="126"/>
  <c r="E44" i="126"/>
  <c r="BB23" i="116" s="1"/>
  <c r="F55" i="126"/>
  <c r="BW23" i="116" s="1"/>
  <c r="O43" i="126"/>
  <c r="K43" i="126"/>
  <c r="K42" i="126"/>
  <c r="O41" i="126"/>
  <c r="K41" i="126"/>
  <c r="K40" i="126"/>
  <c r="K39" i="126"/>
  <c r="X38" i="126"/>
  <c r="I37" i="126"/>
  <c r="K35" i="126"/>
  <c r="K34" i="126"/>
  <c r="X33" i="126"/>
  <c r="I32" i="126"/>
  <c r="I31" i="126"/>
  <c r="Y30" i="126"/>
  <c r="M30" i="126"/>
  <c r="J30" i="126"/>
  <c r="Y29" i="126"/>
  <c r="M29" i="126"/>
  <c r="J29" i="126"/>
  <c r="K28" i="126"/>
  <c r="K26" i="126"/>
  <c r="I25" i="126"/>
  <c r="I24" i="126"/>
  <c r="Q23" i="126"/>
  <c r="K23" i="126"/>
  <c r="Q22" i="126"/>
  <c r="K22" i="126"/>
  <c r="Q21" i="126"/>
  <c r="K21" i="126"/>
  <c r="Q20" i="126"/>
  <c r="K20" i="126"/>
  <c r="Q19" i="126"/>
  <c r="K19" i="126"/>
  <c r="Q18" i="126"/>
  <c r="K18" i="126"/>
  <c r="Q17" i="126"/>
  <c r="K17" i="126"/>
  <c r="Q16" i="126"/>
  <c r="K16" i="126"/>
  <c r="Q15" i="126"/>
  <c r="K15" i="126"/>
  <c r="K14" i="126"/>
  <c r="O13" i="126"/>
  <c r="L13" i="126"/>
  <c r="K13" i="126"/>
  <c r="I12" i="126"/>
  <c r="X10" i="126"/>
  <c r="S9" i="126"/>
  <c r="K9" i="126"/>
  <c r="J9" i="126"/>
  <c r="T8" i="126"/>
  <c r="K8" i="126"/>
  <c r="J8" i="126"/>
  <c r="X7" i="126"/>
  <c r="F56" i="127"/>
  <c r="BY24" i="116" s="1"/>
  <c r="X149" i="125"/>
  <c r="O147" i="125"/>
  <c r="K147" i="125"/>
  <c r="Y146" i="125"/>
  <c r="J146" i="125"/>
  <c r="Y145" i="125"/>
  <c r="J145" i="125"/>
  <c r="R143" i="125"/>
  <c r="Q143" i="125"/>
  <c r="R142" i="125"/>
  <c r="Q142" i="125"/>
  <c r="Y141" i="125"/>
  <c r="J141" i="125"/>
  <c r="Y140" i="125"/>
  <c r="J140" i="125"/>
  <c r="Y139" i="125"/>
  <c r="J139" i="125"/>
  <c r="Y138" i="125"/>
  <c r="J138" i="125"/>
  <c r="Y137" i="125"/>
  <c r="J137" i="125"/>
  <c r="Y136" i="125"/>
  <c r="J136" i="125"/>
  <c r="Y135" i="125"/>
  <c r="J135" i="125"/>
  <c r="Y134" i="125"/>
  <c r="J134" i="125"/>
  <c r="Y133" i="125"/>
  <c r="J133" i="125"/>
  <c r="X132" i="125"/>
  <c r="Y131" i="125"/>
  <c r="J131" i="125"/>
  <c r="O129" i="125"/>
  <c r="K129" i="125"/>
  <c r="Y128" i="125"/>
  <c r="J128" i="125"/>
  <c r="Y127" i="125"/>
  <c r="J127" i="125"/>
  <c r="Y126" i="125"/>
  <c r="J126" i="125"/>
  <c r="Y125" i="125"/>
  <c r="J125" i="125"/>
  <c r="R124" i="125"/>
  <c r="J124" i="125"/>
  <c r="X123" i="125"/>
  <c r="O122" i="125"/>
  <c r="K122" i="125"/>
  <c r="O121" i="125"/>
  <c r="K121" i="125"/>
  <c r="R120" i="125"/>
  <c r="J120" i="125"/>
  <c r="R119" i="125"/>
  <c r="J119" i="125"/>
  <c r="Y118" i="125"/>
  <c r="J118" i="125"/>
  <c r="Y117" i="125"/>
  <c r="J117" i="125"/>
  <c r="Y116" i="125"/>
  <c r="J116" i="125"/>
  <c r="Y115" i="125"/>
  <c r="J115" i="125"/>
  <c r="Y114" i="125"/>
  <c r="J114" i="125"/>
  <c r="Y113" i="125"/>
  <c r="J113" i="125"/>
  <c r="Y112" i="125"/>
  <c r="J112" i="125"/>
  <c r="Y111" i="125"/>
  <c r="J111" i="125"/>
  <c r="Y110" i="125"/>
  <c r="J110" i="125"/>
  <c r="Y109" i="125"/>
  <c r="J109" i="125"/>
  <c r="X108" i="125"/>
  <c r="O107" i="125"/>
  <c r="K107" i="125"/>
  <c r="Y106" i="125"/>
  <c r="J106" i="125"/>
  <c r="Y105" i="125"/>
  <c r="J105" i="125"/>
  <c r="Y104" i="125"/>
  <c r="J104" i="125"/>
  <c r="X103" i="125"/>
  <c r="K102" i="125"/>
  <c r="V101" i="125"/>
  <c r="M101" i="125"/>
  <c r="K101" i="125"/>
  <c r="V100" i="125"/>
  <c r="M100" i="125"/>
  <c r="K100" i="125"/>
  <c r="V99" i="125"/>
  <c r="M99" i="125"/>
  <c r="K99" i="125"/>
  <c r="V98" i="125"/>
  <c r="K98" i="125"/>
  <c r="K97" i="125"/>
  <c r="U96" i="125"/>
  <c r="P96" i="125"/>
  <c r="M96" i="125"/>
  <c r="J96" i="125"/>
  <c r="U95" i="125"/>
  <c r="P95" i="125"/>
  <c r="M95" i="125"/>
  <c r="J95" i="125"/>
  <c r="U94" i="125"/>
  <c r="P94" i="125"/>
  <c r="M94" i="125"/>
  <c r="J94" i="125"/>
  <c r="U93" i="125"/>
  <c r="P93" i="125"/>
  <c r="J93" i="125"/>
  <c r="I91" i="125"/>
  <c r="O90" i="125"/>
  <c r="K90" i="125"/>
  <c r="I89" i="125"/>
  <c r="O88" i="125"/>
  <c r="K88" i="125"/>
  <c r="I87" i="125"/>
  <c r="R86" i="125"/>
  <c r="N86" i="125"/>
  <c r="M86" i="125"/>
  <c r="R85" i="125"/>
  <c r="N85" i="125"/>
  <c r="M85" i="125"/>
  <c r="R84" i="125"/>
  <c r="Q84" i="125"/>
  <c r="S83" i="125"/>
  <c r="M83" i="125"/>
  <c r="K83" i="125"/>
  <c r="J83" i="125"/>
  <c r="S82" i="125"/>
  <c r="M82" i="125"/>
  <c r="K82" i="125"/>
  <c r="J82" i="125"/>
  <c r="I80" i="125"/>
  <c r="O78" i="125"/>
  <c r="K78" i="125"/>
  <c r="K77" i="125"/>
  <c r="K76" i="125"/>
  <c r="K75" i="125"/>
  <c r="K74" i="125"/>
  <c r="K73" i="125"/>
  <c r="K72" i="125"/>
  <c r="K71" i="125"/>
  <c r="K70" i="125"/>
  <c r="K69" i="125"/>
  <c r="K68" i="125"/>
  <c r="K67" i="125"/>
  <c r="K66" i="125"/>
  <c r="K65" i="125"/>
  <c r="X64" i="125"/>
  <c r="O62" i="125"/>
  <c r="K62" i="125"/>
  <c r="R61" i="125"/>
  <c r="Q61" i="125"/>
  <c r="R60" i="125"/>
  <c r="Q60" i="125"/>
  <c r="M60" i="125"/>
  <c r="R59" i="125"/>
  <c r="Q59" i="125"/>
  <c r="K58" i="125"/>
  <c r="R57" i="125"/>
  <c r="J57" i="125"/>
  <c r="R56" i="125"/>
  <c r="J56" i="125"/>
  <c r="R55" i="125"/>
  <c r="J55" i="125"/>
  <c r="X54" i="125"/>
  <c r="K53" i="125"/>
  <c r="K52" i="125"/>
  <c r="E52" i="125"/>
  <c r="BU21" i="116" s="1"/>
  <c r="K51" i="125"/>
  <c r="K50" i="125"/>
  <c r="O49" i="125"/>
  <c r="K49" i="125"/>
  <c r="K48" i="125"/>
  <c r="K47" i="125"/>
  <c r="X46" i="125"/>
  <c r="K45" i="125"/>
  <c r="K44" i="125"/>
  <c r="O43" i="125"/>
  <c r="K43" i="125"/>
  <c r="K42" i="125"/>
  <c r="O41" i="125"/>
  <c r="K41" i="125"/>
  <c r="K40" i="125"/>
  <c r="K39" i="125"/>
  <c r="X38" i="125"/>
  <c r="I37" i="125"/>
  <c r="K35" i="125"/>
  <c r="K34" i="125"/>
  <c r="X33" i="125"/>
  <c r="I32" i="125"/>
  <c r="I31" i="125"/>
  <c r="Y30" i="125"/>
  <c r="M30" i="125"/>
  <c r="J30" i="125"/>
  <c r="Y29" i="125"/>
  <c r="M29" i="125"/>
  <c r="J29" i="125"/>
  <c r="K28" i="125"/>
  <c r="K26" i="125"/>
  <c r="I25" i="125"/>
  <c r="I24" i="125"/>
  <c r="Q23" i="125"/>
  <c r="K23" i="125"/>
  <c r="Q22" i="125"/>
  <c r="K22" i="125"/>
  <c r="Q21" i="125"/>
  <c r="K21" i="125"/>
  <c r="Q20" i="125"/>
  <c r="K20" i="125"/>
  <c r="Q19" i="125"/>
  <c r="K19" i="125"/>
  <c r="Q18" i="125"/>
  <c r="K18" i="125"/>
  <c r="Q17" i="125"/>
  <c r="K17" i="125"/>
  <c r="Q16" i="125"/>
  <c r="K16" i="125"/>
  <c r="Q15" i="125"/>
  <c r="K15" i="125"/>
  <c r="K14" i="125"/>
  <c r="O13" i="125"/>
  <c r="L13" i="125"/>
  <c r="K13" i="125"/>
  <c r="I12" i="125"/>
  <c r="X10" i="125"/>
  <c r="S9" i="125"/>
  <c r="K9" i="125"/>
  <c r="J9" i="125"/>
  <c r="T8" i="125"/>
  <c r="K8" i="125"/>
  <c r="J8" i="125"/>
  <c r="X7" i="125"/>
  <c r="X149" i="124"/>
  <c r="O147" i="124"/>
  <c r="K147" i="124"/>
  <c r="Y146" i="124"/>
  <c r="J146" i="124"/>
  <c r="Y145" i="124"/>
  <c r="J145" i="124"/>
  <c r="R143" i="124"/>
  <c r="Q143" i="124"/>
  <c r="R142" i="124"/>
  <c r="Q142" i="124"/>
  <c r="Y141" i="124"/>
  <c r="J141" i="124"/>
  <c r="Y140" i="124"/>
  <c r="J140" i="124"/>
  <c r="Y139" i="124"/>
  <c r="J139" i="124"/>
  <c r="Y138" i="124"/>
  <c r="J138" i="124"/>
  <c r="Y137" i="124"/>
  <c r="J137" i="124"/>
  <c r="Y136" i="124"/>
  <c r="J136" i="124"/>
  <c r="Y135" i="124"/>
  <c r="J135" i="124"/>
  <c r="Y134" i="124"/>
  <c r="J134" i="124"/>
  <c r="Y133" i="124"/>
  <c r="J133" i="124"/>
  <c r="X132" i="124"/>
  <c r="Y131" i="124"/>
  <c r="J131" i="124"/>
  <c r="O129" i="124"/>
  <c r="K129" i="124"/>
  <c r="Y128" i="124"/>
  <c r="J128" i="124"/>
  <c r="Y127" i="124"/>
  <c r="J127" i="124"/>
  <c r="Y126" i="124"/>
  <c r="J126" i="124"/>
  <c r="Y125" i="124"/>
  <c r="J125" i="124"/>
  <c r="R124" i="124"/>
  <c r="J124" i="124"/>
  <c r="X123" i="124"/>
  <c r="O122" i="124"/>
  <c r="K122" i="124"/>
  <c r="O121" i="124"/>
  <c r="K121" i="124"/>
  <c r="R120" i="124"/>
  <c r="J120" i="124"/>
  <c r="R119" i="124"/>
  <c r="J119" i="124"/>
  <c r="Y118" i="124"/>
  <c r="J118" i="124"/>
  <c r="Y117" i="124"/>
  <c r="J117" i="124"/>
  <c r="Y116" i="124"/>
  <c r="J116" i="124"/>
  <c r="Y115" i="124"/>
  <c r="J115" i="124"/>
  <c r="Y114" i="124"/>
  <c r="J114" i="124"/>
  <c r="Y113" i="124"/>
  <c r="J113" i="124"/>
  <c r="Y112" i="124"/>
  <c r="J112" i="124"/>
  <c r="Y111" i="124"/>
  <c r="J111" i="124"/>
  <c r="Y110" i="124"/>
  <c r="J110" i="124"/>
  <c r="Y109" i="124"/>
  <c r="J109" i="124"/>
  <c r="X108" i="124"/>
  <c r="O107" i="124"/>
  <c r="K107" i="124"/>
  <c r="Y106" i="124"/>
  <c r="J106" i="124"/>
  <c r="Y105" i="124"/>
  <c r="J105" i="124"/>
  <c r="Y104" i="124"/>
  <c r="J104" i="124"/>
  <c r="X103" i="124"/>
  <c r="K102" i="124"/>
  <c r="V101" i="124"/>
  <c r="M101" i="124"/>
  <c r="K101" i="124"/>
  <c r="V100" i="124"/>
  <c r="M100" i="124"/>
  <c r="K100" i="124"/>
  <c r="V99" i="124"/>
  <c r="M99" i="124"/>
  <c r="K99" i="124"/>
  <c r="V98" i="124"/>
  <c r="K98" i="124"/>
  <c r="K97" i="124"/>
  <c r="U96" i="124"/>
  <c r="P96" i="124"/>
  <c r="M96" i="124"/>
  <c r="J96" i="124"/>
  <c r="U95" i="124"/>
  <c r="P95" i="124"/>
  <c r="M95" i="124"/>
  <c r="J95" i="124"/>
  <c r="U94" i="124"/>
  <c r="P94" i="124"/>
  <c r="M94" i="124"/>
  <c r="J94" i="124"/>
  <c r="U93" i="124"/>
  <c r="P93" i="124"/>
  <c r="J93" i="124"/>
  <c r="I91" i="124"/>
  <c r="O90" i="124"/>
  <c r="K90" i="124"/>
  <c r="I89" i="124"/>
  <c r="O88" i="124"/>
  <c r="K88" i="124"/>
  <c r="I87" i="124"/>
  <c r="R86" i="124"/>
  <c r="N86" i="124"/>
  <c r="M86" i="124"/>
  <c r="R85" i="124"/>
  <c r="N85" i="124"/>
  <c r="M85" i="124"/>
  <c r="R84" i="124"/>
  <c r="Q84" i="124"/>
  <c r="S83" i="124"/>
  <c r="M83" i="124"/>
  <c r="K83" i="124"/>
  <c r="J83" i="124"/>
  <c r="S82" i="124"/>
  <c r="M82" i="124"/>
  <c r="K82" i="124"/>
  <c r="J82" i="124"/>
  <c r="I80" i="124"/>
  <c r="O78" i="124"/>
  <c r="K78" i="124"/>
  <c r="K77" i="124"/>
  <c r="K76" i="124"/>
  <c r="K75" i="124"/>
  <c r="K74" i="124"/>
  <c r="K73" i="124"/>
  <c r="K72" i="124"/>
  <c r="K71" i="124"/>
  <c r="K70" i="124"/>
  <c r="K69" i="124"/>
  <c r="K68" i="124"/>
  <c r="K67" i="124"/>
  <c r="K66" i="124"/>
  <c r="K65" i="124"/>
  <c r="X64" i="124"/>
  <c r="O62" i="124"/>
  <c r="K62" i="124"/>
  <c r="R61" i="124"/>
  <c r="Q61" i="124"/>
  <c r="R60" i="124"/>
  <c r="Q60" i="124"/>
  <c r="M60" i="124"/>
  <c r="R59" i="124"/>
  <c r="Q59" i="124"/>
  <c r="K58" i="124"/>
  <c r="R57" i="124"/>
  <c r="J57" i="124"/>
  <c r="R56" i="124"/>
  <c r="J56" i="124"/>
  <c r="R55" i="124"/>
  <c r="J55" i="124"/>
  <c r="X54" i="124"/>
  <c r="K53" i="124"/>
  <c r="K52" i="124"/>
  <c r="E52" i="124"/>
  <c r="BU19" i="116" s="1"/>
  <c r="K51" i="124"/>
  <c r="K50" i="124"/>
  <c r="O49" i="124"/>
  <c r="K49" i="124"/>
  <c r="K48" i="124"/>
  <c r="K47" i="124"/>
  <c r="X46" i="124"/>
  <c r="K45" i="124"/>
  <c r="K44" i="124"/>
  <c r="E44" i="124"/>
  <c r="BB19" i="116" s="1"/>
  <c r="O43" i="124"/>
  <c r="K43" i="124"/>
  <c r="K42" i="124"/>
  <c r="O41" i="124"/>
  <c r="K41" i="124"/>
  <c r="K40" i="124"/>
  <c r="K39" i="124"/>
  <c r="X38" i="124"/>
  <c r="I37" i="124"/>
  <c r="K35" i="124"/>
  <c r="K34" i="124"/>
  <c r="X33" i="124"/>
  <c r="I32" i="124"/>
  <c r="I31" i="124"/>
  <c r="Y30" i="124"/>
  <c r="M30" i="124"/>
  <c r="J30" i="124"/>
  <c r="Y29" i="124"/>
  <c r="M29" i="124"/>
  <c r="J29" i="124"/>
  <c r="K28" i="124"/>
  <c r="K26" i="124"/>
  <c r="I25" i="124"/>
  <c r="I24" i="124"/>
  <c r="Q23" i="124"/>
  <c r="K23" i="124"/>
  <c r="Q22" i="124"/>
  <c r="K22" i="124"/>
  <c r="Q21" i="124"/>
  <c r="K21" i="124"/>
  <c r="Q20" i="124"/>
  <c r="K20" i="124"/>
  <c r="Q19" i="124"/>
  <c r="K19" i="124"/>
  <c r="Q18" i="124"/>
  <c r="K18" i="124"/>
  <c r="Q17" i="124"/>
  <c r="K17" i="124"/>
  <c r="Q16" i="124"/>
  <c r="K16" i="124"/>
  <c r="Q15" i="124"/>
  <c r="K15" i="124"/>
  <c r="K14" i="124"/>
  <c r="O13" i="124"/>
  <c r="L13" i="124"/>
  <c r="K13" i="124"/>
  <c r="I12" i="124"/>
  <c r="X10" i="124"/>
  <c r="S9" i="124"/>
  <c r="K9" i="124"/>
  <c r="J9" i="124"/>
  <c r="T8" i="124"/>
  <c r="K8" i="124"/>
  <c r="J8" i="124"/>
  <c r="X7" i="124"/>
  <c r="X149" i="123"/>
  <c r="O147" i="123"/>
  <c r="K147" i="123"/>
  <c r="Y146" i="123"/>
  <c r="J146" i="123"/>
  <c r="Y145" i="123"/>
  <c r="J145" i="123"/>
  <c r="R143" i="123"/>
  <c r="Q143" i="123"/>
  <c r="R142" i="123"/>
  <c r="Q142" i="123"/>
  <c r="Y141" i="123"/>
  <c r="J141" i="123"/>
  <c r="Y140" i="123"/>
  <c r="J140" i="123"/>
  <c r="Y139" i="123"/>
  <c r="J139" i="123"/>
  <c r="Y138" i="123"/>
  <c r="J138" i="123"/>
  <c r="Y137" i="123"/>
  <c r="J137" i="123"/>
  <c r="Y136" i="123"/>
  <c r="J136" i="123"/>
  <c r="Y135" i="123"/>
  <c r="J135" i="123"/>
  <c r="Y134" i="123"/>
  <c r="J134" i="123"/>
  <c r="Y133" i="123"/>
  <c r="J133" i="123"/>
  <c r="X132" i="123"/>
  <c r="Y131" i="123"/>
  <c r="J131" i="123"/>
  <c r="O129" i="123"/>
  <c r="K129" i="123"/>
  <c r="Y128" i="123"/>
  <c r="J128" i="123"/>
  <c r="Y127" i="123"/>
  <c r="J127" i="123"/>
  <c r="Y126" i="123"/>
  <c r="J126" i="123"/>
  <c r="Y125" i="123"/>
  <c r="J125" i="123"/>
  <c r="R124" i="123"/>
  <c r="J124" i="123"/>
  <c r="X123" i="123"/>
  <c r="O122" i="123"/>
  <c r="K122" i="123"/>
  <c r="O121" i="123"/>
  <c r="K121" i="123"/>
  <c r="R120" i="123"/>
  <c r="J120" i="123"/>
  <c r="R119" i="123"/>
  <c r="J119" i="123"/>
  <c r="Y118" i="123"/>
  <c r="J118" i="123"/>
  <c r="Y117" i="123"/>
  <c r="J117" i="123"/>
  <c r="Y116" i="123"/>
  <c r="J116" i="123"/>
  <c r="Y115" i="123"/>
  <c r="J115" i="123"/>
  <c r="Y114" i="123"/>
  <c r="J114" i="123"/>
  <c r="Y113" i="123"/>
  <c r="J113" i="123"/>
  <c r="Y112" i="123"/>
  <c r="J112" i="123"/>
  <c r="Y111" i="123"/>
  <c r="J111" i="123"/>
  <c r="Y110" i="123"/>
  <c r="J110" i="123"/>
  <c r="Y109" i="123"/>
  <c r="J109" i="123"/>
  <c r="X108" i="123"/>
  <c r="O107" i="123"/>
  <c r="K107" i="123"/>
  <c r="Y106" i="123"/>
  <c r="J106" i="123"/>
  <c r="Y105" i="123"/>
  <c r="J105" i="123"/>
  <c r="Y104" i="123"/>
  <c r="J104" i="123"/>
  <c r="X103" i="123"/>
  <c r="K102" i="123"/>
  <c r="V101" i="123"/>
  <c r="M101" i="123"/>
  <c r="K101" i="123"/>
  <c r="V100" i="123"/>
  <c r="M100" i="123"/>
  <c r="K100" i="123"/>
  <c r="V99" i="123"/>
  <c r="M99" i="123"/>
  <c r="K99" i="123"/>
  <c r="V98" i="123"/>
  <c r="K98" i="123"/>
  <c r="K97" i="123"/>
  <c r="U96" i="123"/>
  <c r="P96" i="123"/>
  <c r="M96" i="123"/>
  <c r="J96" i="123"/>
  <c r="U95" i="123"/>
  <c r="P95" i="123"/>
  <c r="M95" i="123"/>
  <c r="J95" i="123"/>
  <c r="U94" i="123"/>
  <c r="P94" i="123"/>
  <c r="M94" i="123"/>
  <c r="J94" i="123"/>
  <c r="U93" i="123"/>
  <c r="P93" i="123"/>
  <c r="J93" i="123"/>
  <c r="I91" i="123"/>
  <c r="O90" i="123"/>
  <c r="K90" i="123"/>
  <c r="I89" i="123"/>
  <c r="O88" i="123"/>
  <c r="K88" i="123"/>
  <c r="I87" i="123"/>
  <c r="R86" i="123"/>
  <c r="N86" i="123"/>
  <c r="M86" i="123"/>
  <c r="R85" i="123"/>
  <c r="N85" i="123"/>
  <c r="M85" i="123"/>
  <c r="R84" i="123"/>
  <c r="Q84" i="123"/>
  <c r="S83" i="123"/>
  <c r="M83" i="123"/>
  <c r="K83" i="123"/>
  <c r="J83" i="123"/>
  <c r="S82" i="123"/>
  <c r="M82" i="123"/>
  <c r="K82" i="123"/>
  <c r="J82" i="123"/>
  <c r="I80" i="123"/>
  <c r="O78" i="123"/>
  <c r="K78" i="123"/>
  <c r="K77" i="123"/>
  <c r="K76" i="123"/>
  <c r="K75" i="123"/>
  <c r="K74" i="123"/>
  <c r="K73" i="123"/>
  <c r="K72" i="123"/>
  <c r="K71" i="123"/>
  <c r="K70" i="123"/>
  <c r="K69" i="123"/>
  <c r="K68" i="123"/>
  <c r="K67" i="123"/>
  <c r="K66" i="123"/>
  <c r="K65" i="123"/>
  <c r="X64" i="123"/>
  <c r="O62" i="123"/>
  <c r="K62" i="123"/>
  <c r="R61" i="123"/>
  <c r="Q61" i="123"/>
  <c r="R60" i="123"/>
  <c r="Q60" i="123"/>
  <c r="M60" i="123"/>
  <c r="R59" i="123"/>
  <c r="Q59" i="123"/>
  <c r="K58" i="123"/>
  <c r="R57" i="123"/>
  <c r="J57" i="123"/>
  <c r="R56" i="123"/>
  <c r="J56" i="123"/>
  <c r="R55" i="123"/>
  <c r="J55" i="123"/>
  <c r="X54" i="123"/>
  <c r="K53" i="123"/>
  <c r="K52" i="123"/>
  <c r="E52" i="123"/>
  <c r="BU16" i="116" s="1"/>
  <c r="K51" i="123"/>
  <c r="K50" i="123"/>
  <c r="O49" i="123"/>
  <c r="K49" i="123"/>
  <c r="K48" i="123"/>
  <c r="K47" i="123"/>
  <c r="X46" i="123"/>
  <c r="K45" i="123"/>
  <c r="K44" i="123"/>
  <c r="E44" i="123"/>
  <c r="BB16" i="116" s="1"/>
  <c r="O43" i="123"/>
  <c r="K43" i="123"/>
  <c r="K42" i="123"/>
  <c r="O41" i="123"/>
  <c r="K41" i="123"/>
  <c r="K40" i="123"/>
  <c r="K39" i="123"/>
  <c r="X38" i="123"/>
  <c r="I37" i="123"/>
  <c r="K35" i="123"/>
  <c r="K34" i="123"/>
  <c r="X33" i="123"/>
  <c r="I32" i="123"/>
  <c r="I31" i="123"/>
  <c r="Y30" i="123"/>
  <c r="M30" i="123"/>
  <c r="J30" i="123"/>
  <c r="Y29" i="123"/>
  <c r="M29" i="123"/>
  <c r="J29" i="123"/>
  <c r="K28" i="123"/>
  <c r="K26" i="123"/>
  <c r="I25" i="123"/>
  <c r="I24" i="123"/>
  <c r="Q23" i="123"/>
  <c r="K23" i="123"/>
  <c r="Q22" i="123"/>
  <c r="K22" i="123"/>
  <c r="Q21" i="123"/>
  <c r="K21" i="123"/>
  <c r="Q20" i="123"/>
  <c r="K20" i="123"/>
  <c r="Q19" i="123"/>
  <c r="K19" i="123"/>
  <c r="Q18" i="123"/>
  <c r="K18" i="123"/>
  <c r="Q17" i="123"/>
  <c r="K17" i="123"/>
  <c r="Q16" i="123"/>
  <c r="K16" i="123"/>
  <c r="Q15" i="123"/>
  <c r="K15" i="123"/>
  <c r="K14" i="123"/>
  <c r="O13" i="123"/>
  <c r="L13" i="123"/>
  <c r="K13" i="123"/>
  <c r="I12" i="123"/>
  <c r="X10" i="123"/>
  <c r="S9" i="123"/>
  <c r="K9" i="123"/>
  <c r="J9" i="123"/>
  <c r="T8" i="123"/>
  <c r="K8" i="123"/>
  <c r="J8" i="123"/>
  <c r="X7" i="123"/>
  <c r="X149" i="122"/>
  <c r="O147" i="122"/>
  <c r="K147" i="122"/>
  <c r="Y146" i="122"/>
  <c r="J146" i="122"/>
  <c r="Y145" i="122"/>
  <c r="J145" i="122"/>
  <c r="R143" i="122"/>
  <c r="Q143" i="122"/>
  <c r="R142" i="122"/>
  <c r="Q142" i="122"/>
  <c r="Y141" i="122"/>
  <c r="J141" i="122"/>
  <c r="Y140" i="122"/>
  <c r="J140" i="122"/>
  <c r="Y139" i="122"/>
  <c r="J139" i="122"/>
  <c r="Y138" i="122"/>
  <c r="J138" i="122"/>
  <c r="Y137" i="122"/>
  <c r="J137" i="122"/>
  <c r="Y136" i="122"/>
  <c r="J136" i="122"/>
  <c r="Y135" i="122"/>
  <c r="J135" i="122"/>
  <c r="Y134" i="122"/>
  <c r="J134" i="122"/>
  <c r="Y133" i="122"/>
  <c r="J133" i="122"/>
  <c r="X132" i="122"/>
  <c r="Y131" i="122"/>
  <c r="J131" i="122"/>
  <c r="O129" i="122"/>
  <c r="K129" i="122"/>
  <c r="Y128" i="122"/>
  <c r="J128" i="122"/>
  <c r="Y127" i="122"/>
  <c r="J127" i="122"/>
  <c r="Y126" i="122"/>
  <c r="J126" i="122"/>
  <c r="Y125" i="122"/>
  <c r="J125" i="122"/>
  <c r="R124" i="122"/>
  <c r="J124" i="122"/>
  <c r="X123" i="122"/>
  <c r="O122" i="122"/>
  <c r="K122" i="122"/>
  <c r="O121" i="122"/>
  <c r="K121" i="122"/>
  <c r="R120" i="122"/>
  <c r="J120" i="122"/>
  <c r="R119" i="122"/>
  <c r="J119" i="122"/>
  <c r="Y118" i="122"/>
  <c r="J118" i="122"/>
  <c r="Y117" i="122"/>
  <c r="J117" i="122"/>
  <c r="Y116" i="122"/>
  <c r="J116" i="122"/>
  <c r="Y115" i="122"/>
  <c r="J115" i="122"/>
  <c r="Y114" i="122"/>
  <c r="J114" i="122"/>
  <c r="Y113" i="122"/>
  <c r="J113" i="122"/>
  <c r="Y112" i="122"/>
  <c r="J112" i="122"/>
  <c r="Y111" i="122"/>
  <c r="J111" i="122"/>
  <c r="Y110" i="122"/>
  <c r="J110" i="122"/>
  <c r="Y109" i="122"/>
  <c r="J109" i="122"/>
  <c r="X108" i="122"/>
  <c r="O107" i="122"/>
  <c r="K107" i="122"/>
  <c r="Y106" i="122"/>
  <c r="J106" i="122"/>
  <c r="Y105" i="122"/>
  <c r="J105" i="122"/>
  <c r="Y104" i="122"/>
  <c r="J104" i="122"/>
  <c r="X103" i="122"/>
  <c r="K102" i="122"/>
  <c r="V101" i="122"/>
  <c r="M101" i="122"/>
  <c r="K101" i="122"/>
  <c r="V100" i="122"/>
  <c r="M100" i="122"/>
  <c r="K100" i="122"/>
  <c r="V99" i="122"/>
  <c r="M99" i="122"/>
  <c r="K99" i="122"/>
  <c r="V98" i="122"/>
  <c r="K98" i="122"/>
  <c r="K97" i="122"/>
  <c r="U96" i="122"/>
  <c r="P96" i="122"/>
  <c r="M96" i="122"/>
  <c r="J96" i="122"/>
  <c r="U95" i="122"/>
  <c r="P95" i="122"/>
  <c r="M95" i="122"/>
  <c r="J95" i="122"/>
  <c r="U94" i="122"/>
  <c r="P94" i="122"/>
  <c r="M94" i="122"/>
  <c r="J94" i="122"/>
  <c r="U93" i="122"/>
  <c r="P93" i="122"/>
  <c r="J93" i="122"/>
  <c r="I91" i="122"/>
  <c r="O90" i="122"/>
  <c r="K90" i="122"/>
  <c r="I89" i="122"/>
  <c r="O88" i="122"/>
  <c r="K88" i="122"/>
  <c r="I87" i="122"/>
  <c r="R86" i="122"/>
  <c r="N86" i="122"/>
  <c r="M86" i="122"/>
  <c r="R85" i="122"/>
  <c r="N85" i="122"/>
  <c r="M85" i="122"/>
  <c r="R84" i="122"/>
  <c r="Q84" i="122"/>
  <c r="S83" i="122"/>
  <c r="M83" i="122"/>
  <c r="K83" i="122"/>
  <c r="J83" i="122"/>
  <c r="S82" i="122"/>
  <c r="M82" i="122"/>
  <c r="K82" i="122"/>
  <c r="J82" i="122"/>
  <c r="I80" i="122"/>
  <c r="O78" i="122"/>
  <c r="K78" i="122"/>
  <c r="K77" i="122"/>
  <c r="K76" i="122"/>
  <c r="K75" i="122"/>
  <c r="K74" i="122"/>
  <c r="K73" i="122"/>
  <c r="K72" i="122"/>
  <c r="K71" i="122"/>
  <c r="K70" i="122"/>
  <c r="K69" i="122"/>
  <c r="K68" i="122"/>
  <c r="K67" i="122"/>
  <c r="K66" i="122"/>
  <c r="K65" i="122"/>
  <c r="X64" i="122"/>
  <c r="O62" i="122"/>
  <c r="K62" i="122"/>
  <c r="R61" i="122"/>
  <c r="Q61" i="122"/>
  <c r="R60" i="122"/>
  <c r="Q60" i="122"/>
  <c r="M60" i="122"/>
  <c r="R59" i="122"/>
  <c r="Q59" i="122"/>
  <c r="K58" i="122"/>
  <c r="R57" i="122"/>
  <c r="J57" i="122"/>
  <c r="R56" i="122"/>
  <c r="J56" i="122"/>
  <c r="R55" i="122"/>
  <c r="J55" i="122"/>
  <c r="X54" i="122"/>
  <c r="K53" i="122"/>
  <c r="K52" i="122"/>
  <c r="E52" i="122"/>
  <c r="BU13" i="116" s="1"/>
  <c r="K51" i="122"/>
  <c r="K50" i="122"/>
  <c r="O49" i="122"/>
  <c r="K49" i="122"/>
  <c r="K48" i="122"/>
  <c r="K47" i="122"/>
  <c r="X46" i="122"/>
  <c r="K45" i="122"/>
  <c r="K44" i="122"/>
  <c r="E44" i="122"/>
  <c r="BB13" i="116" s="1"/>
  <c r="O43" i="122"/>
  <c r="K43" i="122"/>
  <c r="K42" i="122"/>
  <c r="O41" i="122"/>
  <c r="K41" i="122"/>
  <c r="K40" i="122"/>
  <c r="K39" i="122"/>
  <c r="X38" i="122"/>
  <c r="I37" i="122"/>
  <c r="K35" i="122"/>
  <c r="K34" i="122"/>
  <c r="X33" i="122"/>
  <c r="I32" i="122"/>
  <c r="I31" i="122"/>
  <c r="Y30" i="122"/>
  <c r="M30" i="122"/>
  <c r="J30" i="122"/>
  <c r="Y29" i="122"/>
  <c r="M29" i="122"/>
  <c r="J29" i="122"/>
  <c r="K28" i="122"/>
  <c r="K26" i="122"/>
  <c r="I25" i="122"/>
  <c r="I24" i="122"/>
  <c r="Q23" i="122"/>
  <c r="K23" i="122"/>
  <c r="Q22" i="122"/>
  <c r="K22" i="122"/>
  <c r="Q21" i="122"/>
  <c r="K21" i="122"/>
  <c r="Q20" i="122"/>
  <c r="K20" i="122"/>
  <c r="Q19" i="122"/>
  <c r="K19" i="122"/>
  <c r="Q18" i="122"/>
  <c r="K18" i="122"/>
  <c r="Q17" i="122"/>
  <c r="K17" i="122"/>
  <c r="Q16" i="122"/>
  <c r="K16" i="122"/>
  <c r="Q15" i="122"/>
  <c r="K15" i="122"/>
  <c r="K14" i="122"/>
  <c r="O13" i="122"/>
  <c r="L13" i="122"/>
  <c r="K13" i="122"/>
  <c r="I12" i="122"/>
  <c r="X10" i="122"/>
  <c r="S9" i="122"/>
  <c r="K9" i="122"/>
  <c r="J9" i="122"/>
  <c r="T8" i="122"/>
  <c r="K8" i="122"/>
  <c r="J8" i="122"/>
  <c r="X149" i="121"/>
  <c r="O147" i="121"/>
  <c r="K147" i="121"/>
  <c r="Y146" i="121"/>
  <c r="J146" i="121"/>
  <c r="Y145" i="121"/>
  <c r="J145" i="121"/>
  <c r="R143" i="121"/>
  <c r="Q143" i="121"/>
  <c r="R142" i="121"/>
  <c r="Q142" i="121"/>
  <c r="Y141" i="121"/>
  <c r="J141" i="121"/>
  <c r="Y140" i="121"/>
  <c r="J140" i="121"/>
  <c r="Y139" i="121"/>
  <c r="J139" i="121"/>
  <c r="Y138" i="121"/>
  <c r="J138" i="121"/>
  <c r="Y137" i="121"/>
  <c r="J137" i="121"/>
  <c r="Y136" i="121"/>
  <c r="J136" i="121"/>
  <c r="Y135" i="121"/>
  <c r="J135" i="121"/>
  <c r="Y134" i="121"/>
  <c r="J134" i="121"/>
  <c r="Y133" i="121"/>
  <c r="J133" i="121"/>
  <c r="X132" i="121"/>
  <c r="Y131" i="121"/>
  <c r="J131" i="121"/>
  <c r="O129" i="121"/>
  <c r="K129" i="121"/>
  <c r="Y128" i="121"/>
  <c r="J128" i="121"/>
  <c r="Y127" i="121"/>
  <c r="J127" i="121"/>
  <c r="Y126" i="121"/>
  <c r="J126" i="121"/>
  <c r="Y125" i="121"/>
  <c r="J125" i="121"/>
  <c r="R124" i="121"/>
  <c r="J124" i="121"/>
  <c r="X123" i="121"/>
  <c r="O122" i="121"/>
  <c r="K122" i="121"/>
  <c r="O121" i="121"/>
  <c r="K121" i="121"/>
  <c r="R120" i="121"/>
  <c r="J120" i="121"/>
  <c r="R119" i="121"/>
  <c r="J119" i="121"/>
  <c r="Y118" i="121"/>
  <c r="J118" i="121"/>
  <c r="Y117" i="121"/>
  <c r="J117" i="121"/>
  <c r="Y116" i="121"/>
  <c r="J116" i="121"/>
  <c r="Y115" i="121"/>
  <c r="J115" i="121"/>
  <c r="Y114" i="121"/>
  <c r="J114" i="121"/>
  <c r="Y113" i="121"/>
  <c r="J113" i="121"/>
  <c r="Y112" i="121"/>
  <c r="J112" i="121"/>
  <c r="Y111" i="121"/>
  <c r="J111" i="121"/>
  <c r="Y110" i="121"/>
  <c r="J110" i="121"/>
  <c r="Y109" i="121"/>
  <c r="J109" i="121"/>
  <c r="X108" i="121"/>
  <c r="O107" i="121"/>
  <c r="K107" i="121"/>
  <c r="Y106" i="121"/>
  <c r="J106" i="121"/>
  <c r="Y105" i="121"/>
  <c r="J105" i="121"/>
  <c r="Y104" i="121"/>
  <c r="J104" i="121"/>
  <c r="X103" i="121"/>
  <c r="K102" i="121"/>
  <c r="V101" i="121"/>
  <c r="M101" i="121"/>
  <c r="K101" i="121"/>
  <c r="V100" i="121"/>
  <c r="M100" i="121"/>
  <c r="K100" i="121"/>
  <c r="V99" i="121"/>
  <c r="M99" i="121"/>
  <c r="K99" i="121"/>
  <c r="V98" i="121"/>
  <c r="K98" i="121"/>
  <c r="K97" i="121"/>
  <c r="U96" i="121"/>
  <c r="P96" i="121"/>
  <c r="M96" i="121"/>
  <c r="J96" i="121"/>
  <c r="U95" i="121"/>
  <c r="P95" i="121"/>
  <c r="M95" i="121"/>
  <c r="J95" i="121"/>
  <c r="U94" i="121"/>
  <c r="P94" i="121"/>
  <c r="M94" i="121"/>
  <c r="J94" i="121"/>
  <c r="U93" i="121"/>
  <c r="P93" i="121"/>
  <c r="J93" i="121"/>
  <c r="I91" i="121"/>
  <c r="O90" i="121"/>
  <c r="K90" i="121"/>
  <c r="I89" i="121"/>
  <c r="O88" i="121"/>
  <c r="K88" i="121"/>
  <c r="I87" i="121"/>
  <c r="R86" i="121"/>
  <c r="N86" i="121"/>
  <c r="M86" i="121"/>
  <c r="R85" i="121"/>
  <c r="N85" i="121"/>
  <c r="M85" i="121"/>
  <c r="R84" i="121"/>
  <c r="Q84" i="121"/>
  <c r="S83" i="121"/>
  <c r="M83" i="121"/>
  <c r="K83" i="121"/>
  <c r="J83" i="121"/>
  <c r="S82" i="121"/>
  <c r="M82" i="121"/>
  <c r="K82" i="121"/>
  <c r="J82" i="121"/>
  <c r="I80" i="121"/>
  <c r="O78" i="121"/>
  <c r="K78" i="121"/>
  <c r="K77" i="121"/>
  <c r="K76" i="121"/>
  <c r="K75" i="121"/>
  <c r="K74" i="121"/>
  <c r="K73" i="121"/>
  <c r="K72" i="121"/>
  <c r="K71" i="121"/>
  <c r="K70" i="121"/>
  <c r="K69" i="121"/>
  <c r="K68" i="121"/>
  <c r="K67" i="121"/>
  <c r="K66" i="121"/>
  <c r="K65" i="121"/>
  <c r="X64" i="121"/>
  <c r="O62" i="121"/>
  <c r="K62" i="121"/>
  <c r="R61" i="121"/>
  <c r="Q61" i="121"/>
  <c r="R60" i="121"/>
  <c r="Q60" i="121"/>
  <c r="M60" i="121"/>
  <c r="R59" i="121"/>
  <c r="Q59" i="121"/>
  <c r="K58" i="121"/>
  <c r="R57" i="121"/>
  <c r="J57" i="121"/>
  <c r="R56" i="121"/>
  <c r="J56" i="121"/>
  <c r="R55" i="121"/>
  <c r="J55" i="121"/>
  <c r="X54" i="121"/>
  <c r="K53" i="121"/>
  <c r="K52" i="121"/>
  <c r="E52" i="121"/>
  <c r="BU6" i="116" s="1"/>
  <c r="K51" i="121"/>
  <c r="K50" i="121"/>
  <c r="O49" i="121"/>
  <c r="K49" i="121"/>
  <c r="K48" i="121"/>
  <c r="K47" i="121"/>
  <c r="X46" i="121"/>
  <c r="K45" i="121"/>
  <c r="K44" i="121"/>
  <c r="E44" i="121"/>
  <c r="BB6" i="116" s="1"/>
  <c r="O43" i="121"/>
  <c r="K43" i="121"/>
  <c r="K42" i="121"/>
  <c r="O41" i="121"/>
  <c r="K41" i="121"/>
  <c r="K40" i="121"/>
  <c r="K39" i="121"/>
  <c r="X38" i="121"/>
  <c r="I37" i="121"/>
  <c r="K35" i="121"/>
  <c r="K34" i="121"/>
  <c r="X33" i="121"/>
  <c r="I32" i="121"/>
  <c r="I31" i="121"/>
  <c r="Y30" i="121"/>
  <c r="M30" i="121"/>
  <c r="J30" i="121"/>
  <c r="Y29" i="121"/>
  <c r="M29" i="121"/>
  <c r="J29" i="121"/>
  <c r="K28" i="121"/>
  <c r="K26" i="121"/>
  <c r="I25" i="121"/>
  <c r="I24" i="121"/>
  <c r="Q23" i="121"/>
  <c r="K23" i="121"/>
  <c r="Q22" i="121"/>
  <c r="K22" i="121"/>
  <c r="Q21" i="121"/>
  <c r="K21" i="121"/>
  <c r="Q20" i="121"/>
  <c r="K20" i="121"/>
  <c r="Q19" i="121"/>
  <c r="K19" i="121"/>
  <c r="Q18" i="121"/>
  <c r="K18" i="121"/>
  <c r="Q17" i="121"/>
  <c r="K17" i="121"/>
  <c r="Q16" i="121"/>
  <c r="K16" i="121"/>
  <c r="Q15" i="121"/>
  <c r="K15" i="121"/>
  <c r="K14" i="121"/>
  <c r="O13" i="121"/>
  <c r="L13" i="121"/>
  <c r="K13" i="121"/>
  <c r="I12" i="121"/>
  <c r="X10" i="121"/>
  <c r="S9" i="121"/>
  <c r="K9" i="121"/>
  <c r="J9" i="121"/>
  <c r="T8" i="121"/>
  <c r="K8" i="121"/>
  <c r="J8" i="121"/>
  <c r="X7" i="121"/>
  <c r="X149" i="120"/>
  <c r="O147" i="120"/>
  <c r="K147" i="120"/>
  <c r="Y146" i="120"/>
  <c r="J146" i="120"/>
  <c r="Y145" i="120"/>
  <c r="J145" i="120"/>
  <c r="R143" i="120"/>
  <c r="Q143" i="120"/>
  <c r="R142" i="120"/>
  <c r="Q142" i="120"/>
  <c r="Y141" i="120"/>
  <c r="J141" i="120"/>
  <c r="Y140" i="120"/>
  <c r="J140" i="120"/>
  <c r="Y139" i="120"/>
  <c r="J139" i="120"/>
  <c r="Y138" i="120"/>
  <c r="J138" i="120"/>
  <c r="Y137" i="120"/>
  <c r="J137" i="120"/>
  <c r="Y136" i="120"/>
  <c r="J136" i="120"/>
  <c r="Y135" i="120"/>
  <c r="J135" i="120"/>
  <c r="Y134" i="120"/>
  <c r="J134" i="120"/>
  <c r="Y133" i="120"/>
  <c r="J133" i="120"/>
  <c r="X132" i="120"/>
  <c r="Y131" i="120"/>
  <c r="J131" i="120"/>
  <c r="O129" i="120"/>
  <c r="K129" i="120"/>
  <c r="Y128" i="120"/>
  <c r="J128" i="120"/>
  <c r="Y127" i="120"/>
  <c r="J127" i="120"/>
  <c r="Y126" i="120"/>
  <c r="J126" i="120"/>
  <c r="Y125" i="120"/>
  <c r="J125" i="120"/>
  <c r="R124" i="120"/>
  <c r="J124" i="120"/>
  <c r="X123" i="120"/>
  <c r="O122" i="120"/>
  <c r="K122" i="120"/>
  <c r="O121" i="120"/>
  <c r="K121" i="120"/>
  <c r="R120" i="120"/>
  <c r="J120" i="120"/>
  <c r="R119" i="120"/>
  <c r="J119" i="120"/>
  <c r="Y118" i="120"/>
  <c r="J118" i="120"/>
  <c r="Y117" i="120"/>
  <c r="J117" i="120"/>
  <c r="Y116" i="120"/>
  <c r="J116" i="120"/>
  <c r="Y115" i="120"/>
  <c r="J115" i="120"/>
  <c r="Y114" i="120"/>
  <c r="J114" i="120"/>
  <c r="Y113" i="120"/>
  <c r="J113" i="120"/>
  <c r="Y112" i="120"/>
  <c r="J112" i="120"/>
  <c r="Y111" i="120"/>
  <c r="J111" i="120"/>
  <c r="Y110" i="120"/>
  <c r="J110" i="120"/>
  <c r="Y109" i="120"/>
  <c r="J109" i="120"/>
  <c r="X108" i="120"/>
  <c r="O107" i="120"/>
  <c r="K107" i="120"/>
  <c r="Y106" i="120"/>
  <c r="J106" i="120"/>
  <c r="Y105" i="120"/>
  <c r="J105" i="120"/>
  <c r="Y104" i="120"/>
  <c r="J104" i="120"/>
  <c r="X103" i="120"/>
  <c r="K102" i="120"/>
  <c r="V101" i="120"/>
  <c r="M101" i="120"/>
  <c r="K101" i="120"/>
  <c r="V100" i="120"/>
  <c r="M100" i="120"/>
  <c r="K100" i="120"/>
  <c r="V99" i="120"/>
  <c r="M99" i="120"/>
  <c r="K99" i="120"/>
  <c r="V98" i="120"/>
  <c r="K98" i="120"/>
  <c r="K97" i="120"/>
  <c r="U96" i="120"/>
  <c r="P96" i="120"/>
  <c r="M96" i="120"/>
  <c r="J96" i="120"/>
  <c r="U95" i="120"/>
  <c r="P95" i="120"/>
  <c r="M95" i="120"/>
  <c r="J95" i="120"/>
  <c r="U94" i="120"/>
  <c r="P94" i="120"/>
  <c r="M94" i="120"/>
  <c r="J94" i="120"/>
  <c r="U93" i="120"/>
  <c r="P93" i="120"/>
  <c r="J93" i="120"/>
  <c r="I91" i="120"/>
  <c r="O90" i="120"/>
  <c r="K90" i="120"/>
  <c r="I89" i="120"/>
  <c r="O88" i="120"/>
  <c r="K88" i="120"/>
  <c r="I87" i="120"/>
  <c r="R86" i="120"/>
  <c r="N86" i="120"/>
  <c r="M86" i="120"/>
  <c r="R85" i="120"/>
  <c r="N85" i="120"/>
  <c r="M85" i="120"/>
  <c r="R84" i="120"/>
  <c r="Q84" i="120"/>
  <c r="S83" i="120"/>
  <c r="M83" i="120"/>
  <c r="K83" i="120"/>
  <c r="J83" i="120"/>
  <c r="S82" i="120"/>
  <c r="M82" i="120"/>
  <c r="K82" i="120"/>
  <c r="J82" i="120"/>
  <c r="I80" i="120"/>
  <c r="O78" i="120"/>
  <c r="K78" i="120"/>
  <c r="K77" i="120"/>
  <c r="K76" i="120"/>
  <c r="K75" i="120"/>
  <c r="K74" i="120"/>
  <c r="K73" i="120"/>
  <c r="K72" i="120"/>
  <c r="K71" i="120"/>
  <c r="K70" i="120"/>
  <c r="K69" i="120"/>
  <c r="K68" i="120"/>
  <c r="K67" i="120"/>
  <c r="K66" i="120"/>
  <c r="K65" i="120"/>
  <c r="X64" i="120"/>
  <c r="O62" i="120"/>
  <c r="K62" i="120"/>
  <c r="R61" i="120"/>
  <c r="Q61" i="120"/>
  <c r="R60" i="120"/>
  <c r="Q60" i="120"/>
  <c r="M60" i="120"/>
  <c r="R59" i="120"/>
  <c r="Q59" i="120"/>
  <c r="K58" i="120"/>
  <c r="R57" i="120"/>
  <c r="J57" i="120"/>
  <c r="R56" i="120"/>
  <c r="J56" i="120"/>
  <c r="R55" i="120"/>
  <c r="J55" i="120"/>
  <c r="X54" i="120"/>
  <c r="K53" i="120"/>
  <c r="K52" i="120"/>
  <c r="E52" i="120"/>
  <c r="BU5" i="116" s="1"/>
  <c r="K51" i="120"/>
  <c r="K50" i="120"/>
  <c r="O49" i="120"/>
  <c r="K49" i="120"/>
  <c r="K48" i="120"/>
  <c r="K47" i="120"/>
  <c r="X46" i="120"/>
  <c r="K45" i="120"/>
  <c r="K44" i="120"/>
  <c r="E44" i="120"/>
  <c r="O43" i="120"/>
  <c r="K43" i="120"/>
  <c r="K42" i="120"/>
  <c r="O41" i="120"/>
  <c r="K41" i="120"/>
  <c r="K40" i="120"/>
  <c r="K39" i="120"/>
  <c r="X38" i="120"/>
  <c r="I37" i="120"/>
  <c r="K35" i="120"/>
  <c r="K34" i="120"/>
  <c r="X33" i="120"/>
  <c r="I32" i="120"/>
  <c r="I31" i="120"/>
  <c r="Y30" i="120"/>
  <c r="M30" i="120"/>
  <c r="J30" i="120"/>
  <c r="Y29" i="120"/>
  <c r="M29" i="120"/>
  <c r="J29" i="120"/>
  <c r="K28" i="120"/>
  <c r="K26" i="120"/>
  <c r="I25" i="120"/>
  <c r="I24" i="120"/>
  <c r="Q23" i="120"/>
  <c r="K23" i="120"/>
  <c r="Q22" i="120"/>
  <c r="K22" i="120"/>
  <c r="Q21" i="120"/>
  <c r="K21" i="120"/>
  <c r="Q20" i="120"/>
  <c r="K20" i="120"/>
  <c r="Q19" i="120"/>
  <c r="K19" i="120"/>
  <c r="Q18" i="120"/>
  <c r="K18" i="120"/>
  <c r="Q17" i="120"/>
  <c r="K17" i="120"/>
  <c r="Q16" i="120"/>
  <c r="K16" i="120"/>
  <c r="Q15" i="120"/>
  <c r="K15" i="120"/>
  <c r="K14" i="120"/>
  <c r="O13" i="120"/>
  <c r="L13" i="120"/>
  <c r="K13" i="120"/>
  <c r="I12" i="120"/>
  <c r="X10" i="120"/>
  <c r="S9" i="120"/>
  <c r="K9" i="120"/>
  <c r="J9" i="120"/>
  <c r="T8" i="120"/>
  <c r="K8" i="120"/>
  <c r="J8" i="120"/>
  <c r="X7" i="120"/>
  <c r="X149" i="119"/>
  <c r="O147" i="119"/>
  <c r="K147" i="119"/>
  <c r="Y146" i="119"/>
  <c r="J146" i="119"/>
  <c r="Y145" i="119"/>
  <c r="J145" i="119"/>
  <c r="R143" i="119"/>
  <c r="Q143" i="119"/>
  <c r="R142" i="119"/>
  <c r="Q142" i="119"/>
  <c r="Y141" i="119"/>
  <c r="J141" i="119"/>
  <c r="Y140" i="119"/>
  <c r="J140" i="119"/>
  <c r="Y139" i="119"/>
  <c r="J139" i="119"/>
  <c r="Y138" i="119"/>
  <c r="J138" i="119"/>
  <c r="Y137" i="119"/>
  <c r="J137" i="119"/>
  <c r="Y136" i="119"/>
  <c r="J136" i="119"/>
  <c r="Y135" i="119"/>
  <c r="J135" i="119"/>
  <c r="Y134" i="119"/>
  <c r="J134" i="119"/>
  <c r="Y133" i="119"/>
  <c r="J133" i="119"/>
  <c r="X132" i="119"/>
  <c r="Y131" i="119"/>
  <c r="J131" i="119"/>
  <c r="O129" i="119"/>
  <c r="K129" i="119"/>
  <c r="Y128" i="119"/>
  <c r="J128" i="119"/>
  <c r="Y127" i="119"/>
  <c r="J127" i="119"/>
  <c r="Y126" i="119"/>
  <c r="J126" i="119"/>
  <c r="Y125" i="119"/>
  <c r="J125" i="119"/>
  <c r="R124" i="119"/>
  <c r="J124" i="119"/>
  <c r="X123" i="119"/>
  <c r="O122" i="119"/>
  <c r="K122" i="119"/>
  <c r="O121" i="119"/>
  <c r="K121" i="119"/>
  <c r="R120" i="119"/>
  <c r="J120" i="119"/>
  <c r="R119" i="119"/>
  <c r="J119" i="119"/>
  <c r="Y118" i="119"/>
  <c r="J118" i="119"/>
  <c r="Y117" i="119"/>
  <c r="J117" i="119"/>
  <c r="Y116" i="119"/>
  <c r="J116" i="119"/>
  <c r="Y115" i="119"/>
  <c r="J115" i="119"/>
  <c r="Y114" i="119"/>
  <c r="J114" i="119"/>
  <c r="Y113" i="119"/>
  <c r="J113" i="119"/>
  <c r="Y112" i="119"/>
  <c r="J112" i="119"/>
  <c r="Y111" i="119"/>
  <c r="J111" i="119"/>
  <c r="Y110" i="119"/>
  <c r="J110" i="119"/>
  <c r="Y109" i="119"/>
  <c r="J109" i="119"/>
  <c r="X108" i="119"/>
  <c r="O107" i="119"/>
  <c r="K107" i="119"/>
  <c r="Y106" i="119"/>
  <c r="J106" i="119"/>
  <c r="Y105" i="119"/>
  <c r="J105" i="119"/>
  <c r="Y104" i="119"/>
  <c r="J104" i="119"/>
  <c r="X103" i="119"/>
  <c r="K102" i="119"/>
  <c r="V101" i="119"/>
  <c r="M101" i="119"/>
  <c r="K101" i="119"/>
  <c r="V100" i="119"/>
  <c r="M100" i="119"/>
  <c r="K100" i="119"/>
  <c r="V99" i="119"/>
  <c r="M99" i="119"/>
  <c r="K99" i="119"/>
  <c r="V98" i="119"/>
  <c r="K98" i="119"/>
  <c r="K97" i="119"/>
  <c r="U96" i="119"/>
  <c r="P96" i="119"/>
  <c r="M96" i="119"/>
  <c r="J96" i="119"/>
  <c r="U95" i="119"/>
  <c r="P95" i="119"/>
  <c r="M95" i="119"/>
  <c r="J95" i="119"/>
  <c r="U94" i="119"/>
  <c r="P94" i="119"/>
  <c r="M94" i="119"/>
  <c r="J94" i="119"/>
  <c r="U93" i="119"/>
  <c r="P93" i="119"/>
  <c r="J93" i="119"/>
  <c r="I91" i="119"/>
  <c r="O90" i="119"/>
  <c r="K90" i="119"/>
  <c r="I89" i="119"/>
  <c r="O88" i="119"/>
  <c r="K88" i="119"/>
  <c r="I87" i="119"/>
  <c r="R86" i="119"/>
  <c r="N86" i="119"/>
  <c r="M86" i="119"/>
  <c r="R85" i="119"/>
  <c r="N85" i="119"/>
  <c r="M85" i="119"/>
  <c r="R84" i="119"/>
  <c r="Q84" i="119"/>
  <c r="S83" i="119"/>
  <c r="M83" i="119"/>
  <c r="K83" i="119"/>
  <c r="J83" i="119"/>
  <c r="S82" i="119"/>
  <c r="M82" i="119"/>
  <c r="K82" i="119"/>
  <c r="J82" i="119"/>
  <c r="I80" i="119"/>
  <c r="O78" i="119"/>
  <c r="K78" i="119"/>
  <c r="K77" i="119"/>
  <c r="K76" i="119"/>
  <c r="K75" i="119"/>
  <c r="K74" i="119"/>
  <c r="K73" i="119"/>
  <c r="K72" i="119"/>
  <c r="K71" i="119"/>
  <c r="K70" i="119"/>
  <c r="K69" i="119"/>
  <c r="K68" i="119"/>
  <c r="K67" i="119"/>
  <c r="K66" i="119"/>
  <c r="K65" i="119"/>
  <c r="X64" i="119"/>
  <c r="O62" i="119"/>
  <c r="K62" i="119"/>
  <c r="R61" i="119"/>
  <c r="Q61" i="119"/>
  <c r="R60" i="119"/>
  <c r="Q60" i="119"/>
  <c r="M60" i="119"/>
  <c r="R59" i="119"/>
  <c r="Q59" i="119"/>
  <c r="K58" i="119"/>
  <c r="R57" i="119"/>
  <c r="J57" i="119"/>
  <c r="R56" i="119"/>
  <c r="J56" i="119"/>
  <c r="R55" i="119"/>
  <c r="J55" i="119"/>
  <c r="X54" i="119"/>
  <c r="K53" i="119"/>
  <c r="K52" i="119"/>
  <c r="E52" i="119"/>
  <c r="BU4" i="116" s="1"/>
  <c r="K51" i="119"/>
  <c r="K50" i="119"/>
  <c r="O49" i="119"/>
  <c r="K49" i="119"/>
  <c r="K48" i="119"/>
  <c r="K47" i="119"/>
  <c r="X46" i="119"/>
  <c r="K45" i="119"/>
  <c r="K44" i="119"/>
  <c r="E44" i="119"/>
  <c r="BB4" i="116" s="1"/>
  <c r="O43" i="119"/>
  <c r="K43" i="119"/>
  <c r="K42" i="119"/>
  <c r="O41" i="119"/>
  <c r="K41" i="119"/>
  <c r="K40" i="119"/>
  <c r="K39" i="119"/>
  <c r="X38" i="119"/>
  <c r="I37" i="119"/>
  <c r="K35" i="119"/>
  <c r="K34" i="119"/>
  <c r="X33" i="119"/>
  <c r="I32" i="119"/>
  <c r="I31" i="119"/>
  <c r="Y30" i="119"/>
  <c r="M30" i="119"/>
  <c r="J30" i="119"/>
  <c r="Y29" i="119"/>
  <c r="M29" i="119"/>
  <c r="J29" i="119"/>
  <c r="K28" i="119"/>
  <c r="K26" i="119"/>
  <c r="I25" i="119"/>
  <c r="I24" i="119"/>
  <c r="Q23" i="119"/>
  <c r="K23" i="119"/>
  <c r="Q22" i="119"/>
  <c r="K22" i="119"/>
  <c r="Q21" i="119"/>
  <c r="K21" i="119"/>
  <c r="Q20" i="119"/>
  <c r="K20" i="119"/>
  <c r="Q19" i="119"/>
  <c r="K19" i="119"/>
  <c r="Q18" i="119"/>
  <c r="K18" i="119"/>
  <c r="Q17" i="119"/>
  <c r="K17" i="119"/>
  <c r="Q16" i="119"/>
  <c r="K16" i="119"/>
  <c r="Q15" i="119"/>
  <c r="K15" i="119"/>
  <c r="K14" i="119"/>
  <c r="O13" i="119"/>
  <c r="L13" i="119"/>
  <c r="K13" i="119"/>
  <c r="I12" i="119"/>
  <c r="X10" i="119"/>
  <c r="S9" i="119"/>
  <c r="K9" i="119"/>
  <c r="J9" i="119"/>
  <c r="T8" i="119"/>
  <c r="K8" i="119"/>
  <c r="J8" i="119"/>
  <c r="X7" i="119"/>
  <c r="F56" i="121"/>
  <c r="BY6" i="116" s="1"/>
  <c r="F56" i="141"/>
  <c r="BY30" i="116" s="1"/>
  <c r="F56" i="139"/>
  <c r="BY39" i="116" s="1"/>
  <c r="BY9" i="116"/>
  <c r="F56" i="149"/>
  <c r="BY35" i="116" s="1"/>
  <c r="F56" i="157"/>
  <c r="BY20" i="116" s="1"/>
  <c r="F56" i="158"/>
  <c r="BY17" i="116" s="1"/>
  <c r="F56" i="156"/>
  <c r="BY32" i="116" s="1"/>
  <c r="F56" i="163"/>
  <c r="F55" i="122" l="1"/>
  <c r="BW13" i="116" s="1"/>
  <c r="F56" i="151"/>
  <c r="BY42" i="116" s="1"/>
  <c r="F56" i="150"/>
  <c r="BY40" i="116" s="1"/>
  <c r="F55" i="146"/>
  <c r="BW8" i="116" s="1"/>
  <c r="F56" i="155"/>
  <c r="BY12" i="116" s="1"/>
  <c r="F55" i="156"/>
  <c r="BW32" i="116" s="1"/>
  <c r="F56" i="122"/>
  <c r="BY13" i="116" s="1"/>
  <c r="F55" i="151"/>
  <c r="BW42" i="116" s="1"/>
  <c r="F56" i="143"/>
  <c r="BY36" i="116" s="1"/>
  <c r="F56" i="123"/>
  <c r="BY16" i="116" s="1"/>
  <c r="F55" i="120"/>
  <c r="BW5" i="116" s="1"/>
  <c r="F55" i="124"/>
  <c r="BW19" i="116" s="1"/>
  <c r="F56" i="130"/>
  <c r="BY38" i="116" s="1"/>
  <c r="F55" i="138"/>
  <c r="BW18" i="116" s="1"/>
  <c r="F56" i="159"/>
  <c r="BY29" i="116" s="1"/>
  <c r="F55" i="128"/>
  <c r="BW27" i="116" s="1"/>
  <c r="F56" i="126"/>
  <c r="BY23" i="116" s="1"/>
  <c r="F55" i="150"/>
  <c r="BW40" i="116" s="1"/>
  <c r="F55" i="157"/>
  <c r="BW20" i="116" s="1"/>
  <c r="F55" i="159"/>
  <c r="BW29" i="116" s="1"/>
  <c r="F55" i="119"/>
  <c r="BW4" i="116" s="1"/>
  <c r="F55" i="121"/>
  <c r="BW6" i="116" s="1"/>
  <c r="F56" i="133"/>
  <c r="BY26" i="116" s="1"/>
  <c r="F56" i="146"/>
  <c r="BY8" i="116" s="1"/>
  <c r="F56" i="152"/>
  <c r="BY43" i="116" s="1"/>
  <c r="BB5" i="116"/>
  <c r="BB8" i="116"/>
  <c r="BB18" i="116"/>
  <c r="BB15" i="116"/>
  <c r="F55" i="148"/>
  <c r="BW31" i="116" s="1"/>
  <c r="F55" i="147"/>
  <c r="BW10" i="116" s="1"/>
  <c r="F56" i="147"/>
  <c r="BY10" i="116" s="1"/>
  <c r="F56" i="148"/>
  <c r="BY31" i="116" s="1"/>
  <c r="F56" i="138"/>
  <c r="BY18" i="116" s="1"/>
  <c r="F56" i="128"/>
  <c r="BY27" i="116" s="1"/>
  <c r="F56" i="120"/>
  <c r="BY5" i="116" s="1"/>
  <c r="F55" i="123"/>
  <c r="BW16" i="116" s="1"/>
  <c r="F55" i="127"/>
  <c r="BW24" i="116" s="1"/>
  <c r="F56" i="129"/>
  <c r="BY28" i="116" s="1"/>
  <c r="F55" i="129"/>
  <c r="BW28" i="116" s="1"/>
  <c r="F55" i="130"/>
  <c r="BW38" i="116" s="1"/>
  <c r="E52" i="131"/>
  <c r="BU41" i="116" s="1"/>
  <c r="F55" i="133"/>
  <c r="BW26" i="116" s="1"/>
  <c r="F55" i="139"/>
  <c r="BW39" i="116" s="1"/>
  <c r="E52" i="145"/>
  <c r="F55" i="149"/>
  <c r="BW35" i="116" s="1"/>
  <c r="F55" i="152"/>
  <c r="BW43" i="116" s="1"/>
  <c r="F56" i="153"/>
  <c r="BY44" i="116" s="1"/>
  <c r="E44" i="162"/>
  <c r="BB22" i="116" l="1"/>
  <c r="F56" i="162"/>
  <c r="BY22" i="116" s="1"/>
  <c r="F55" i="162"/>
  <c r="BW22" i="116" s="1"/>
  <c r="BU25" i="116"/>
  <c r="F56" i="145"/>
  <c r="BY25" i="116" s="1"/>
  <c r="F55" i="131"/>
  <c r="BW41" i="116" s="1"/>
  <c r="F55" i="145"/>
  <c r="BW25" i="116" s="1"/>
  <c r="F56" i="131"/>
  <c r="BY41" i="1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G140" authorId="0" shapeId="0" xr:uid="{00000000-0006-0000-1B00-000001000000}">
      <text>
        <r>
          <rPr>
            <b/>
            <sz val="9"/>
            <color indexed="81"/>
            <rFont val="Tahoma"/>
            <family val="2"/>
          </rPr>
          <t xml:space="preserve">Emergency contraceptives were being distributed through RHU and the police victim support units.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G83" authorId="0" shapeId="0" xr:uid="{00000000-0006-0000-2100-000001000000}">
      <text>
        <r>
          <rPr>
            <b/>
            <sz val="9"/>
            <color indexed="81"/>
            <rFont val="Tahoma"/>
            <family val="2"/>
          </rPr>
          <t>Per devolution (18th Amendment 2010/11), population policy now is the subject of provincial governments. We are coordinating with them to include supply chain management and contraceptive security in their policies and strategies.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G146" authorId="0" shapeId="0" xr:uid="{00000000-0006-0000-2300-000001000000}">
      <text>
        <r>
          <rPr>
            <b/>
            <sz val="9"/>
            <color indexed="81"/>
            <rFont val="Tahoma"/>
            <family val="2"/>
          </rPr>
          <t xml:space="preserve"> The Central Office did not directly procure FP commodities during this period (Jan-Dec 2011).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H71" authorId="0" shapeId="0" xr:uid="{00000000-0006-0000-2700-000001000000}">
      <text>
        <r>
          <rPr>
            <b/>
            <sz val="9"/>
            <color indexed="81"/>
            <rFont val="Tahoma"/>
            <family val="2"/>
          </rPr>
          <t>Last year this was answered 'Yes'.</t>
        </r>
      </text>
    </comment>
    <comment ref="E85" authorId="0" shapeId="0" xr:uid="{00000000-0006-0000-2700-000002000000}">
      <text>
        <r>
          <rPr>
            <b/>
            <sz val="9"/>
            <color indexed="81"/>
            <rFont val="Tahoma"/>
            <family val="2"/>
          </rPr>
          <t>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r>
      </text>
    </comment>
    <comment ref="H91" authorId="0" shapeId="0" xr:uid="{00000000-0006-0000-2700-000003000000}">
      <text>
        <r>
          <rPr>
            <b/>
            <sz val="9"/>
            <color indexed="81"/>
            <rFont val="Tahoma"/>
            <family val="2"/>
          </rPr>
          <t>Last year this was answered 'No'.</t>
        </r>
      </text>
    </comment>
    <comment ref="G133" authorId="0" shapeId="0" xr:uid="{00000000-0006-0000-2700-000004000000}">
      <text>
        <r>
          <rPr>
            <b/>
            <sz val="9"/>
            <color indexed="81"/>
            <rFont val="Tahoma"/>
            <family val="2"/>
          </rPr>
          <t xml:space="preserve">Last year these were answered 'N/A', with the explanation that there was no central warehouse for contraceptives in South Sudan. (UNFPA and some NGOs stored contraceptives in their own warehouses.)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F124" authorId="0" shapeId="0" xr:uid="{00000000-0006-0000-2B00-000001000000}">
      <text>
        <r>
          <rPr>
            <b/>
            <sz val="9"/>
            <color indexed="81"/>
            <rFont val="Tahoma"/>
            <family val="2"/>
          </rPr>
          <t>In Ukrainian and located at http://zakon.nau.ua/doc/?code=637/2001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ssacher</author>
  </authors>
  <commentList>
    <comment ref="H100" authorId="0" shapeId="0" xr:uid="{00000000-0006-0000-2E00-000001000000}">
      <text>
        <r>
          <rPr>
            <b/>
            <sz val="9"/>
            <color indexed="81"/>
            <rFont val="Tahoma"/>
            <family val="2"/>
          </rPr>
          <t>Implemented in the public sector, and inconsistent application in the private sector.</t>
        </r>
      </text>
    </comment>
  </commentList>
</comments>
</file>

<file path=xl/sharedStrings.xml><?xml version="1.0" encoding="utf-8"?>
<sst xmlns="http://schemas.openxmlformats.org/spreadsheetml/2006/main" count="24698" uniqueCount="1648">
  <si>
    <t xml:space="preserve">Contraceptive Security Indicators Data </t>
  </si>
  <si>
    <t>2012 Data Collection</t>
  </si>
  <si>
    <r>
      <t xml:space="preserve">
Introduction and Purpose</t>
    </r>
    <r>
      <rPr>
        <b/>
        <sz val="14"/>
        <color indexed="1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statuses for programmatic and advocacy purposes. The indicators build upon the the Strategic Pathway to Reproductive Health Commodity Security (SPARHCS) framework. 
This dataset presents CS indicators for 42 countries. The data was collected in 2012 through the fourth annual round of data collection.</t>
    </r>
  </si>
  <si>
    <r>
      <t>Worksheets</t>
    </r>
    <r>
      <rPr>
        <b/>
        <sz val="14"/>
        <color indexed="10"/>
        <rFont val="Arial"/>
        <family val="2"/>
      </rPr>
      <t>:</t>
    </r>
    <r>
      <rPr>
        <b/>
        <sz val="14"/>
        <rFont val="Arial"/>
        <family val="2"/>
      </rPr>
      <t xml:space="preserve"> 
</t>
    </r>
  </si>
  <si>
    <t>Click below to jump to the following  information.</t>
  </si>
  <si>
    <t>Individual countries' data:</t>
  </si>
  <si>
    <t>Afghanistan</t>
  </si>
  <si>
    <t>Armenia</t>
  </si>
  <si>
    <t>Azerbaijan</t>
  </si>
  <si>
    <t>Bangladesh</t>
  </si>
  <si>
    <t>Bolivia</t>
  </si>
  <si>
    <t>Burkina Faso</t>
  </si>
  <si>
    <t>Burundi</t>
  </si>
  <si>
    <t>DRC</t>
  </si>
  <si>
    <t>DR</t>
  </si>
  <si>
    <t>El Salvador</t>
  </si>
  <si>
    <t>Ethiopia</t>
  </si>
  <si>
    <t>Gambia</t>
  </si>
  <si>
    <t>Georgia</t>
  </si>
  <si>
    <t>Ghana</t>
  </si>
  <si>
    <t>Guatemala</t>
  </si>
  <si>
    <t>Guinea</t>
  </si>
  <si>
    <t>Haiti</t>
  </si>
  <si>
    <t>Honduras</t>
  </si>
  <si>
    <t>India</t>
  </si>
  <si>
    <t>Kenya</t>
  </si>
  <si>
    <t>Liberia</t>
  </si>
  <si>
    <t>Madagascar</t>
  </si>
  <si>
    <t>Malawi</t>
  </si>
  <si>
    <t>Mali</t>
  </si>
  <si>
    <t>Mozambique</t>
  </si>
  <si>
    <t>Nepal</t>
  </si>
  <si>
    <t>Nicaragua</t>
  </si>
  <si>
    <t>Nigeria</t>
  </si>
  <si>
    <t>Pakistan</t>
  </si>
  <si>
    <t>Paraguay</t>
  </si>
  <si>
    <t>Philippines</t>
  </si>
  <si>
    <t>Russia</t>
  </si>
  <si>
    <t>Rwanda</t>
  </si>
  <si>
    <t>Senegal</t>
  </si>
  <si>
    <t>South Sudan</t>
  </si>
  <si>
    <t>Tanzania</t>
  </si>
  <si>
    <t>Togo</t>
  </si>
  <si>
    <t>Uganda</t>
  </si>
  <si>
    <t>Ukraine</t>
  </si>
  <si>
    <t>Yemen</t>
  </si>
  <si>
    <t>Zambia</t>
  </si>
  <si>
    <t>Zimbabwe</t>
  </si>
  <si>
    <t>The individual country worksheets may contain a small amount of additional information about the indicator responses in cells' inserted comments.</t>
  </si>
  <si>
    <t>All countries' data:</t>
  </si>
  <si>
    <t>ALL countries</t>
  </si>
  <si>
    <t xml:space="preserve">         This worksheet provides all surveyed countries' responses. 
         It also provides the option to filter the data based on countries' responses. 
         In addition, it contains grouping so that you can choose to see just a summary of key indicators if you so choose.</t>
  </si>
  <si>
    <t>Additional resources:</t>
  </si>
  <si>
    <t>Blank survey</t>
  </si>
  <si>
    <t xml:space="preserve">         This worksheet contains a blank survey so that you can collect the indicators for your own monitoring, programmatic, and advocacy
         purposes. </t>
  </si>
  <si>
    <t xml:space="preserve">Frequently asked questions handout </t>
  </si>
  <si>
    <t xml:space="preserve">        This handout was sent to respondents along with the survey and helps clarify some of the indicator questions.</t>
  </si>
  <si>
    <r>
      <t>Topics</t>
    </r>
    <r>
      <rPr>
        <b/>
        <sz val="14"/>
        <color indexed="10"/>
        <rFont val="Arial"/>
        <family val="2"/>
      </rPr>
      <t xml:space="preserve">: </t>
    </r>
    <r>
      <rPr>
        <b/>
        <sz val="14"/>
        <rFont val="Arial"/>
        <family val="2"/>
      </rPr>
      <t xml:space="preserve">
</t>
    </r>
    <r>
      <rPr>
        <sz val="14"/>
        <rFont val="Arial"/>
        <family val="2"/>
      </rPr>
      <t>Indicator questions include the following topics:</t>
    </r>
    <r>
      <rPr>
        <b/>
        <sz val="14"/>
        <rFont val="Arial"/>
        <family val="2"/>
      </rPr>
      <t xml:space="preserve">
</t>
    </r>
    <r>
      <rPr>
        <sz val="14"/>
        <rFont val="Arial"/>
        <family val="2"/>
      </rPr>
      <t xml:space="preserve">
--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 </t>
    </r>
    <r>
      <rPr>
        <b/>
        <sz val="14"/>
        <rFont val="Arial"/>
        <family val="2"/>
      </rPr>
      <t>Commodities</t>
    </r>
    <r>
      <rPr>
        <sz val="14"/>
        <rFont val="Arial"/>
        <family val="2"/>
      </rPr>
      <t xml:space="preserve">—range of contraceptive methods offered through public facilities, private facilities, NGO facilities, and through social marketing.
- </t>
    </r>
    <r>
      <rPr>
        <b/>
        <sz val="14"/>
        <rFont val="Arial"/>
        <family val="2"/>
      </rPr>
      <t>Policies (Commitment)</t>
    </r>
    <r>
      <rPr>
        <sz val="14"/>
        <rFont val="Arial"/>
        <family val="2"/>
      </rPr>
      <t xml:space="preserve">—existence of a national contraceptive security strategy, existence of policies limiting or promoting access to family planning, inclusion of contraceptives on the National Essential Medicine List (NEML), and inclusion of contraceptive security and family planning indicators in the Poverty Reduction Strategy Paper (PRSP).
-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</si>
  <si>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r>
      <t xml:space="preserve">
</t>
    </r>
    <r>
      <rPr>
        <b/>
        <i/>
        <sz val="16"/>
        <color indexed="10"/>
        <rFont val="Arial"/>
        <family val="2"/>
      </rPr>
      <t>Data Sources</t>
    </r>
    <r>
      <rPr>
        <b/>
        <sz val="14"/>
        <color indexed="1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July 2012.</t>
    </r>
  </si>
  <si>
    <r>
      <rPr>
        <b/>
        <i/>
        <sz val="16"/>
        <color indexed="10"/>
        <rFont val="Arial"/>
        <family val="2"/>
      </rPr>
      <t>Additional Resources and Information:</t>
    </r>
    <r>
      <rPr>
        <b/>
        <sz val="14"/>
        <rFont val="Arial"/>
        <family val="2"/>
      </rPr>
      <t xml:space="preserve"> </t>
    </r>
    <r>
      <rPr>
        <sz val="14"/>
        <rFont val="Arial"/>
        <family val="2"/>
      </rPr>
      <t xml:space="preserve">
</t>
    </r>
  </si>
  <si>
    <t>How Contraceptive Security Indicators Can Be Used to Improve Family Planning Programs</t>
  </si>
  <si>
    <t xml:space="preserve">         This brief can be found on the USAID | DELIVER PROJECT website at 
          http://deliver.jsi.com/dlvr_content/resources/allpubs/logisticsbriefs/HowCSIndImprFP_1.pdf       
                  </t>
  </si>
  <si>
    <t>Measuring Contraceptive Security Indicators in 2011</t>
  </si>
  <si>
    <t xml:space="preserve">         This paper analyzing the 2011 CS Indicators findings can be found on the USAID | DELIVER PROJECT website at            
          http://deliver.jsi.com/dlvr_content/resources/allpubs/guidelines/MeasCSIndi_2011.pdf</t>
  </si>
  <si>
    <t>Interactive maps of select indicators</t>
  </si>
  <si>
    <r>
      <t xml:space="preserve">         </t>
    </r>
    <r>
      <rPr>
        <sz val="14"/>
        <color rgb="FFFF0000"/>
        <rFont val="Arial"/>
        <family val="2"/>
      </rPr>
      <t xml:space="preserve">Click on the picture of the map on the website to access a dashboard map of CS Indicators information. </t>
    </r>
    <r>
      <rPr>
        <sz val="14"/>
        <rFont val="Arial"/>
        <family val="2"/>
      </rPr>
      <t xml:space="preserve">
         You can also access additional maps in the </t>
    </r>
    <r>
      <rPr>
        <i/>
        <sz val="14"/>
        <color indexed="10"/>
        <rFont val="Arial"/>
        <family val="2"/>
      </rPr>
      <t>Project Maps</t>
    </r>
    <r>
      <rPr>
        <sz val="14"/>
        <rFont val="Arial"/>
        <family val="2"/>
      </rPr>
      <t xml:space="preserve"> box on the right side of the page.          
         These maps are currently located at
         http://deliver.jsi.com/dhome/topics/monitoring/monitoringpubs/meresources/memaps/mecsindicatorsmaps. </t>
    </r>
  </si>
  <si>
    <r>
      <rPr>
        <b/>
        <sz val="14"/>
        <rFont val="Arial"/>
        <family val="2"/>
      </rPr>
      <t>CS Indicators data from 2009, 2010, and 2011</t>
    </r>
    <r>
      <rPr>
        <sz val="14"/>
        <rFont val="Arial"/>
        <family val="2"/>
      </rPr>
      <t xml:space="preserve"> can also be found on the USAID | DELIVER PROJECT website, as can the papers analyzing the findings from each of these years.</t>
    </r>
  </si>
  <si>
    <r>
      <rPr>
        <b/>
        <sz val="14"/>
        <rFont val="Arial"/>
        <family val="2"/>
      </rPr>
      <t>This spreadsheet can be cited as</t>
    </r>
    <r>
      <rPr>
        <sz val="14"/>
        <rFont val="Arial"/>
        <family val="2"/>
      </rPr>
      <t xml:space="preserve">: USAID | DELIVER PROJECT, Task Order 4. 2012. </t>
    </r>
    <r>
      <rPr>
        <i/>
        <sz val="14"/>
        <rFont val="Arial"/>
        <family val="2"/>
      </rPr>
      <t>Contraceptive Security Indicators Data 2012.</t>
    </r>
    <r>
      <rPr>
        <sz val="14"/>
        <rFont val="Arial"/>
        <family val="2"/>
      </rPr>
      <t xml:space="preserve"> Arlington, Va.: USAID | DELIVER PROJECT, Task Order 4. Available at http://deliver.jsi.com/dlvr_content/resources/allpubs/factsheets/CS_Indicators_Data_2012.xlsx.</t>
    </r>
  </si>
  <si>
    <r>
      <t>We encourage anyone with questions, corrections, or more information about the countries concerned, or related information about additional countries, to contact the USAID | DELIVER PROJECT by e-mailing Suzy Sacher (</t>
    </r>
    <r>
      <rPr>
        <sz val="14"/>
        <color indexed="30"/>
        <rFont val="Arial"/>
        <family val="2"/>
      </rPr>
      <t>ssacher@jsi.com</t>
    </r>
    <r>
      <rPr>
        <sz val="14"/>
        <rFont val="Arial"/>
        <family val="2"/>
      </rPr>
      <t xml:space="preserve">) or </t>
    </r>
    <r>
      <rPr>
        <sz val="14"/>
        <color indexed="30"/>
        <rFont val="Arial"/>
        <family val="2"/>
      </rPr>
      <t>askdeliver@jsi.com</t>
    </r>
    <r>
      <rPr>
        <sz val="14"/>
        <rFont val="Arial"/>
        <family val="2"/>
      </rPr>
      <t xml:space="preserve">. We also invite suggestions for improving the indicators and methodology.
</t>
    </r>
  </si>
  <si>
    <t xml:space="preserve">   Below is the "Frequently Asked Questions" handout that was sent along with</t>
  </si>
  <si>
    <t xml:space="preserve">   the 2012 CS Indicators survey to help clarify some of the indicator questions.</t>
  </si>
  <si>
    <t>Columns I-Y are meant to be hidden. They exist because they allow for the dropdown list options. They also allow for merged cells to autofit properly in terms of row height. This should work if all columns remain at their correct widths.</t>
  </si>
  <si>
    <t>g-h</t>
  </si>
  <si>
    <t>a-e merged</t>
  </si>
  <si>
    <t>E-F merged</t>
  </si>
  <si>
    <t>e-h</t>
  </si>
  <si>
    <t>0 times</t>
  </si>
  <si>
    <t>The government (e.g., Central Medical Stores, MOH logistics unit, MOH procurement unit)</t>
  </si>
  <si>
    <t>Yes</t>
  </si>
  <si>
    <t>a-h</t>
  </si>
  <si>
    <t>January</t>
  </si>
  <si>
    <t>A-c</t>
  </si>
  <si>
    <t>1-2 times</t>
  </si>
  <si>
    <t>b-d merged</t>
  </si>
  <si>
    <t>Third-party agent (e.g., UNFPA, Crown Agents)</t>
  </si>
  <si>
    <t>d-e merged</t>
  </si>
  <si>
    <t>d-f merged</t>
  </si>
  <si>
    <t>e-f merged</t>
  </si>
  <si>
    <t>e-g merged</t>
  </si>
  <si>
    <t>No</t>
  </si>
  <si>
    <t>February</t>
  </si>
  <si>
    <t>3-5 times</t>
  </si>
  <si>
    <t>The government and a third-party agent</t>
  </si>
  <si>
    <t>March</t>
  </si>
  <si>
    <t>6 or more times</t>
  </si>
  <si>
    <t>Other</t>
  </si>
  <si>
    <t>N/A</t>
  </si>
  <si>
    <t>April</t>
  </si>
  <si>
    <t>To jump to the Introduction sheet, click here.</t>
  </si>
  <si>
    <t>Don't know</t>
  </si>
  <si>
    <t>May</t>
  </si>
  <si>
    <t>Contraceptive Security Indicator Questions 2012</t>
  </si>
  <si>
    <t>June</t>
  </si>
  <si>
    <r>
      <rPr>
        <b/>
        <sz val="12"/>
        <color indexed="10"/>
        <rFont val="Arial"/>
        <family val="2"/>
      </rPr>
      <t>Note</t>
    </r>
    <r>
      <rPr>
        <sz val="12"/>
        <color indexed="10"/>
        <rFont val="Arial"/>
        <family val="2"/>
      </rPr>
      <t>: This blank survey is protected so that respondents are encouraged to enter their answers in the white cells and not to change the questions. Respondents can only select unlocked cells and format rows and columns. (</t>
    </r>
    <r>
      <rPr>
        <sz val="10"/>
        <color indexed="10"/>
        <rFont val="Arial"/>
        <family val="2"/>
      </rPr>
      <t>If you want to change this, click on the Review tab - Changes group - Unprotect Sheet in newer versions of Excel or Tools - Protection - Unprotect Sheet in older versions of Excel.)</t>
    </r>
    <r>
      <rPr>
        <sz val="12"/>
        <color indexed="10"/>
        <rFont val="Arial"/>
        <family val="2"/>
      </rPr>
      <t xml:space="preserve">
</t>
    </r>
  </si>
  <si>
    <t>July</t>
  </si>
  <si>
    <t>Country:</t>
  </si>
  <si>
    <t xml:space="preserve">Respondent's name:
</t>
  </si>
  <si>
    <t>Job title:</t>
  </si>
  <si>
    <t>or c-d</t>
  </si>
  <si>
    <t>August</t>
  </si>
  <si>
    <t>Organization:</t>
  </si>
  <si>
    <t xml:space="preserve">E-mail: 
</t>
  </si>
  <si>
    <t xml:space="preserve">Tel: </t>
  </si>
  <si>
    <t xml:space="preserve">Date (dd/mm/yy): </t>
  </si>
  <si>
    <t>d-h</t>
  </si>
  <si>
    <t>f-h merged</t>
  </si>
  <si>
    <t>September</t>
  </si>
  <si>
    <r>
      <t>Instructions</t>
    </r>
    <r>
      <rPr>
        <b/>
        <sz val="14"/>
        <rFont val="Arial"/>
        <family val="2"/>
      </rPr>
      <t xml:space="preserve">: 
  </t>
    </r>
    <r>
      <rPr>
        <b/>
        <sz val="13"/>
        <rFont val="Arial"/>
        <family val="2"/>
      </rPr>
      <t>-  Please indicate your answers in the white spaces. Some questions contain dropdown lists for your selection. 
  -  If the question is not applicable, please choose "N/A". If you do not know the answer, please choose "don't know". 
  -  If the answer you've entered is longer than the space provided, you can manually adjust the row height or autofit the row    
     height in order to see the whole response.</t>
    </r>
    <r>
      <rPr>
        <b/>
        <sz val="10"/>
        <rFont val="Arial"/>
        <family val="2"/>
      </rPr>
      <t xml:space="preserve"> 
      (To autofit the row height, select the answer(s) and go to Home tab - Cells group - Format - Autofit Row Height in newer versions of Excel or Format - Row - Autofit 
       in older versions of Excel.)
</t>
    </r>
    <r>
      <rPr>
        <b/>
        <sz val="13"/>
        <rFont val="Arial"/>
        <family val="2"/>
      </rPr>
      <t>The accompanying "Frequently Asked Questions" handout contains clarifications on select questions.
Thank you for completing this survey.</t>
    </r>
  </si>
  <si>
    <t>a-g</t>
  </si>
  <si>
    <t>October</t>
  </si>
  <si>
    <t>A. Leadership and Coordination</t>
  </si>
  <si>
    <t>November</t>
  </si>
  <si>
    <r>
      <t xml:space="preserve">A1. Is there a national committee that works on contraceptive security? </t>
    </r>
    <r>
      <rPr>
        <i/>
        <sz val="12"/>
        <rFont val="Arial"/>
        <family val="2"/>
      </rPr>
      <t>(Please select from the dropdown list.)</t>
    </r>
    <r>
      <rPr>
        <sz val="12"/>
        <rFont val="Arial"/>
        <family val="2"/>
      </rPr>
      <t xml:space="preserve">
</t>
    </r>
    <r>
      <rPr>
        <i/>
        <sz val="1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</si>
  <si>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December</t>
  </si>
  <si>
    <t>a. What is the name of the committee?</t>
  </si>
  <si>
    <t>A2. Are the following organizations represented on the committee?</t>
  </si>
  <si>
    <t>(Y/N 
dropdown)</t>
  </si>
  <si>
    <t>a. Social marketing</t>
  </si>
  <si>
    <t>If yes, specify name(s) of organizations</t>
  </si>
  <si>
    <r>
      <t xml:space="preserve">b. NGO </t>
    </r>
    <r>
      <rPr>
        <i/>
        <sz val="11"/>
        <rFont val="Arial"/>
        <family val="2"/>
      </rPr>
      <t>(for example: service delivery, advocacy, Planned Parenthood affiliate, Marie Stopes affiliate, faith-based organizations, etc.)</t>
    </r>
  </si>
  <si>
    <r>
      <t>c. Commercial sector</t>
    </r>
    <r>
      <rPr>
        <sz val="11"/>
        <rFont val="Arial"/>
        <family val="2"/>
      </rPr>
      <t xml:space="preserve"> </t>
    </r>
    <r>
      <rPr>
        <i/>
        <sz val="11"/>
        <rFont val="Arial"/>
        <family val="2"/>
      </rPr>
      <t>(for example: pharmacy associations, manufacturers, etc.)</t>
    </r>
  </si>
  <si>
    <t>d. Donors</t>
  </si>
  <si>
    <t>If yes, specify name(s) of donors</t>
  </si>
  <si>
    <t>e. UN agencies</t>
  </si>
  <si>
    <t>If yes, specify name(s) of agencies</t>
  </si>
  <si>
    <r>
      <t xml:space="preserve">f. Ministry of Health </t>
    </r>
    <r>
      <rPr>
        <i/>
        <sz val="11"/>
        <rFont val="Arial"/>
        <family val="2"/>
      </rPr>
      <t>(for example: logistics, reproductive health, family planning, maternal and child health, HIV/AIDS, pharmacy units, etc.)</t>
    </r>
  </si>
  <si>
    <t>If yes, specify name(s) of units</t>
  </si>
  <si>
    <t>g. Central Medical Store or Central Warehouse</t>
  </si>
  <si>
    <t>If yes, specify</t>
  </si>
  <si>
    <t xml:space="preserve">h. Ministry of Finance or Ministry of Planning </t>
  </si>
  <si>
    <r>
      <t xml:space="preserve">i. Other </t>
    </r>
    <r>
      <rPr>
        <i/>
        <sz val="11"/>
        <rFont val="Arial"/>
        <family val="2"/>
      </rPr>
      <t>(for example: partners)</t>
    </r>
  </si>
  <si>
    <r>
      <t>A3. How many times did the committee meet during the last year? (0, 1-2, 3-5, or 6+)  (</t>
    </r>
    <r>
      <rPr>
        <i/>
        <sz val="12"/>
        <rFont val="Arial"/>
        <family val="2"/>
      </rPr>
      <t>Please select from the dropdown.)</t>
    </r>
  </si>
  <si>
    <r>
      <t xml:space="preserve">A4. Does the committee have legal status? </t>
    </r>
    <r>
      <rPr>
        <i/>
        <sz val="12"/>
        <rFont val="Arial"/>
        <family val="2"/>
      </rPr>
      <t xml:space="preserve"> (Please select from the dropdown.) </t>
    </r>
    <r>
      <rPr>
        <sz val="12"/>
        <rFont val="Arial"/>
        <family val="2"/>
      </rPr>
      <t xml:space="preserve">                                 </t>
    </r>
  </si>
  <si>
    <r>
      <t>A5. Is there a Contraceptive Security "champion"?</t>
    </r>
    <r>
      <rPr>
        <i/>
        <sz val="10"/>
        <rFont val="Arial"/>
        <family val="2"/>
      </rPr>
      <t xml:space="preserve"> </t>
    </r>
    <r>
      <rPr>
        <i/>
        <sz val="11"/>
        <rFont val="Arial"/>
        <family val="2"/>
      </rPr>
      <t>(someone who consistently brings up and advocates for contraceptive supplies)</t>
    </r>
  </si>
  <si>
    <t>If yes, specify person's organization</t>
  </si>
  <si>
    <t>Specify person's job title</t>
  </si>
  <si>
    <t>B. Finance and Procurement (Capital)</t>
  </si>
  <si>
    <t>B1. What is the timeline of the country government's fiscal year?</t>
  </si>
  <si>
    <t>Beginning month</t>
  </si>
  <si>
    <t>Ending month</t>
  </si>
  <si>
    <r>
      <t xml:space="preserve">B2. What was the estimated dollar value of contraceptives needed to be procured for the public sector for the most recent complete fiscal year? </t>
    </r>
    <r>
      <rPr>
        <i/>
        <sz val="11"/>
        <rFont val="Arial"/>
        <family val="2"/>
      </rPr>
      <t xml:space="preserve">(in USD currency)
(for example, to cover the needs for </t>
    </r>
    <r>
      <rPr>
        <i/>
        <sz val="11"/>
        <rFont val="Arial"/>
        <family val="2"/>
      </rPr>
      <t>FY '10-'11)</t>
    </r>
  </si>
  <si>
    <r>
      <t>B3. Time period covered by the forecast/quantification (mm/yy-mm/yy)</t>
    </r>
    <r>
      <rPr>
        <i/>
        <sz val="12"/>
        <rFont val="Arial"/>
        <family val="2"/>
      </rPr>
      <t xml:space="preserve">
</t>
    </r>
    <r>
      <rPr>
        <i/>
        <sz val="11"/>
        <rFont val="Arial"/>
        <family val="2"/>
      </rPr>
      <t>(should ideally be FY '10-'11)</t>
    </r>
  </si>
  <si>
    <r>
      <t>Who conducted the forecast?</t>
    </r>
    <r>
      <rPr>
        <i/>
        <sz val="10"/>
        <rFont val="Arial"/>
        <family val="2"/>
      </rPr>
      <t xml:space="preserve"> </t>
    </r>
    <r>
      <rPr>
        <i/>
        <sz val="11"/>
        <rFont val="Arial"/>
        <family val="2"/>
      </rPr>
      <t>(Specify organization.)</t>
    </r>
  </si>
  <si>
    <r>
      <t xml:space="preserve">B4. Is there a government budget line item specifically for the procurement of contraceptives?  </t>
    </r>
    <r>
      <rPr>
        <i/>
        <sz val="12"/>
        <rFont val="Arial"/>
        <family val="2"/>
      </rPr>
      <t>(Please select from the dropdown list.)</t>
    </r>
  </si>
  <si>
    <r>
      <t xml:space="preserve">B5. Were government funds </t>
    </r>
    <r>
      <rPr>
        <b/>
        <i/>
        <sz val="14"/>
        <rFont val="Arial"/>
        <family val="2"/>
      </rPr>
      <t>allocated</t>
    </r>
    <r>
      <rPr>
        <sz val="12"/>
        <rFont val="Arial"/>
        <family val="2"/>
      </rPr>
      <t xml:space="preserve"> for contraceptive procurement in the most recent complete fiscal year (FY '10-'11)?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</si>
  <si>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B6. Please complete the table below regarding </t>
    </r>
    <r>
      <rPr>
        <b/>
        <u/>
        <sz val="12"/>
        <rFont val="Arial"/>
        <family val="2"/>
      </rPr>
      <t>government allocations</t>
    </r>
    <r>
      <rPr>
        <sz val="12"/>
        <rFont val="Arial"/>
        <family val="2"/>
      </rPr>
      <t xml:space="preserve"> for contraceptive procurement.</t>
    </r>
  </si>
  <si>
    <r>
      <t xml:space="preserve">Amount allocated 
</t>
    </r>
    <r>
      <rPr>
        <i/>
        <sz val="12"/>
        <rFont val="Arial"/>
        <family val="2"/>
      </rPr>
      <t>(in USD)</t>
    </r>
  </si>
  <si>
    <r>
      <t>Time period during which allocations were supposed to be spent</t>
    </r>
    <r>
      <rPr>
        <sz val="12"/>
        <rFont val="Arial"/>
        <family val="2"/>
      </rPr>
      <t xml:space="preserve"> 
(mm/yy-mm/yy)
</t>
    </r>
    <r>
      <rPr>
        <i/>
        <sz val="11"/>
        <rFont val="Arial"/>
        <family val="2"/>
      </rPr>
      <t>(should ideally be the most recent
complete fiscal year)</t>
    </r>
  </si>
  <si>
    <r>
      <t>Data source</t>
    </r>
    <r>
      <rPr>
        <i/>
        <sz val="12"/>
        <rFont val="Arial"/>
        <family val="2"/>
      </rPr>
      <t xml:space="preserve"> 
</t>
    </r>
    <r>
      <rPr>
        <i/>
        <sz val="11"/>
        <rFont val="Arial"/>
        <family val="2"/>
      </rPr>
      <t>(for example: Ministry records)</t>
    </r>
  </si>
  <si>
    <t>Comments</t>
  </si>
  <si>
    <r>
      <t xml:space="preserve">Government funds </t>
    </r>
    <r>
      <rPr>
        <b/>
        <u/>
        <sz val="12"/>
        <rFont val="Arial"/>
        <family val="2"/>
      </rPr>
      <t>allocated</t>
    </r>
    <r>
      <rPr>
        <sz val="12"/>
        <rFont val="Arial"/>
        <family val="2"/>
      </rPr>
      <t xml:space="preserve"> for contraceptive procurement
</t>
    </r>
    <r>
      <rPr>
        <i/>
        <sz val="12"/>
        <rFont val="Arial"/>
        <family val="2"/>
      </rPr>
      <t>(funds originally designated for contraceptives, whether or not they ended up being spent on them)</t>
    </r>
  </si>
  <si>
    <r>
      <t xml:space="preserve">B7. Were government funds </t>
    </r>
    <r>
      <rPr>
        <b/>
        <i/>
        <sz val="14"/>
        <rFont val="Arial"/>
        <family val="2"/>
      </rPr>
      <t>spent</t>
    </r>
    <r>
      <rPr>
        <sz val="12"/>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rFont val="Arial"/>
        <family val="2"/>
      </rPr>
      <t xml:space="preserve">
</t>
    </r>
    <r>
      <rPr>
        <i/>
        <sz val="11"/>
        <rFont val="Arial"/>
        <family val="2"/>
      </rPr>
      <t xml:space="preserve">*(This can include cases where the Ministry funds contraceptive supply for NGOs or social marketing.)
</t>
    </r>
  </si>
  <si>
    <r>
      <t xml:space="preserve">B8. Please complete the table below to indicate </t>
    </r>
    <r>
      <rPr>
        <b/>
        <u/>
        <sz val="12"/>
        <rFont val="Arial"/>
        <family val="2"/>
      </rPr>
      <t>government expenditures</t>
    </r>
    <r>
      <rPr>
        <sz val="12"/>
        <rFont val="Arial"/>
        <family val="2"/>
      </rPr>
      <t xml:space="preserve"> on contraceptive procurement, by source, in the most recent complete fiscal year (FY '10-'11). 
(This is how much was </t>
    </r>
    <r>
      <rPr>
        <b/>
        <i/>
        <sz val="14"/>
        <rFont val="Arial"/>
        <family val="2"/>
      </rPr>
      <t xml:space="preserve">spent </t>
    </r>
    <r>
      <rPr>
        <sz val="12"/>
        <rFont val="Arial"/>
        <family val="2"/>
      </rPr>
      <t>on contraceptive procurement (not what was allocated). How much of this spending was provided from each source?)</t>
    </r>
  </si>
  <si>
    <r>
      <t xml:space="preserve">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t>
    </r>
  </si>
  <si>
    <r>
      <t xml:space="preserve">Was this source used?
</t>
    </r>
    <r>
      <rPr>
        <i/>
        <sz val="11"/>
        <rFont val="Arial"/>
        <family val="2"/>
      </rPr>
      <t>(Y/N)</t>
    </r>
  </si>
  <si>
    <r>
      <t xml:space="preserve">Amount spent 
</t>
    </r>
    <r>
      <rPr>
        <i/>
        <sz val="12"/>
        <rFont val="Arial"/>
        <family val="2"/>
      </rPr>
      <t>(in USD)</t>
    </r>
  </si>
  <si>
    <r>
      <t>Time period</t>
    </r>
    <r>
      <rPr>
        <sz val="12"/>
        <rFont val="Arial"/>
        <family val="2"/>
      </rPr>
      <t xml:space="preserve"> (mm/yy-mm/yy)
</t>
    </r>
    <r>
      <rPr>
        <i/>
        <sz val="11"/>
        <rFont val="Arial"/>
        <family val="2"/>
      </rPr>
      <t>(should be the same for all sources of funds &amp; ideally be the most recent
complete fiscal year</t>
    </r>
    <r>
      <rPr>
        <i/>
        <sz val="11"/>
        <rFont val="Arial"/>
        <family val="2"/>
      </rPr>
      <t>)</t>
    </r>
  </si>
  <si>
    <r>
      <t>Data source</t>
    </r>
    <r>
      <rPr>
        <i/>
        <sz val="10"/>
        <rFont val="Arial"/>
        <family val="2"/>
      </rPr>
      <t xml:space="preserve"> 
</t>
    </r>
    <r>
      <rPr>
        <i/>
        <sz val="11"/>
        <rFont val="Arial"/>
        <family val="2"/>
      </rPr>
      <t>(for example: Contraceptive Procurement Table, PipeLine, etc.)</t>
    </r>
  </si>
  <si>
    <r>
      <t xml:space="preserve">a. Internally generated funds </t>
    </r>
    <r>
      <rPr>
        <b/>
        <u/>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</si>
  <si>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 or user fees)</t>
    </r>
  </si>
  <si>
    <r>
      <t xml:space="preserve">b. Total of all other government funds </t>
    </r>
    <r>
      <rPr>
        <b/>
        <u/>
        <sz val="12"/>
        <rFont val="Arial"/>
        <family val="2"/>
      </rPr>
      <t>spent</t>
    </r>
    <r>
      <rPr>
        <sz val="12"/>
        <rFont val="Arial"/>
        <family val="2"/>
      </rPr>
      <t xml:space="preserve"> on contraceptive procurement (basket funds, World Bank credits or loans, and other funds donors gave to the government [e.g., direct budget support])</t>
    </r>
  </si>
  <si>
    <r>
      <t xml:space="preserve">i. Specify source(s) of other government funds spent </t>
    </r>
    <r>
      <rPr>
        <i/>
        <sz val="12"/>
        <rFont val="Arial"/>
        <family val="2"/>
      </rPr>
      <t>(for example: basket funding or specific donor)</t>
    </r>
  </si>
  <si>
    <r>
      <t xml:space="preserve">c. TOTAL government funds </t>
    </r>
    <r>
      <rPr>
        <b/>
        <u/>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 &amp; b above.)</t>
    </r>
  </si>
  <si>
    <r>
      <t xml:space="preserve">B9. Please complete the table below to indicate </t>
    </r>
    <r>
      <rPr>
        <b/>
        <u/>
        <sz val="12"/>
        <rFont val="Arial"/>
        <family val="2"/>
      </rPr>
      <t>donor</t>
    </r>
    <r>
      <rPr>
        <sz val="12"/>
        <rFont val="Arial"/>
        <family val="2"/>
      </rPr>
      <t xml:space="preserve"> expenditures on contraceptive procurement in the most recent complete fiscal year (FY '10-'11).
</t>
    </r>
  </si>
  <si>
    <t xml:space="preserve">
</t>
  </si>
  <si>
    <r>
      <t xml:space="preserve">Source of </t>
    </r>
    <r>
      <rPr>
        <b/>
        <i/>
        <u/>
        <sz val="12"/>
        <rFont val="Arial"/>
        <family val="2"/>
      </rPr>
      <t>donations</t>
    </r>
    <r>
      <rPr>
        <u/>
        <sz val="12"/>
        <rFont val="Arial"/>
        <family val="2"/>
      </rPr>
      <t xml:space="preserve"> of contraceptives for the public sector</t>
    </r>
  </si>
  <si>
    <r>
      <t xml:space="preserve">Was this a source?
</t>
    </r>
    <r>
      <rPr>
        <i/>
        <sz val="11"/>
        <rFont val="Arial"/>
        <family val="2"/>
      </rPr>
      <t>(Y/N)</t>
    </r>
  </si>
  <si>
    <r>
      <t>Amount of money spent</t>
    </r>
    <r>
      <rPr>
        <sz val="12"/>
        <rFont val="Arial"/>
        <family val="2"/>
      </rPr>
      <t xml:space="preserve"> on these procurements </t>
    </r>
    <r>
      <rPr>
        <u/>
        <sz val="12"/>
        <rFont val="Arial"/>
        <family val="2"/>
      </rPr>
      <t xml:space="preserve">
</t>
    </r>
    <r>
      <rPr>
        <i/>
        <sz val="12"/>
        <rFont val="Arial"/>
        <family val="2"/>
      </rPr>
      <t>(in USD)</t>
    </r>
  </si>
  <si>
    <r>
      <t xml:space="preserve">Time period </t>
    </r>
    <r>
      <rPr>
        <sz val="12"/>
        <rFont val="Arial"/>
        <family val="2"/>
      </rPr>
      <t xml:space="preserve">(mm/yy-mm/yy)
</t>
    </r>
    <r>
      <rPr>
        <i/>
        <sz val="11"/>
        <rFont val="Arial"/>
        <family val="2"/>
      </rPr>
      <t>(should be the same for all sources of funds &amp; ideally be the most recent
complete fiscal year</t>
    </r>
    <r>
      <rPr>
        <i/>
        <sz val="11"/>
        <rFont val="Arial"/>
        <family val="2"/>
      </rPr>
      <t>)</t>
    </r>
  </si>
  <si>
    <r>
      <t>Data source</t>
    </r>
    <r>
      <rPr>
        <i/>
        <sz val="10"/>
        <rFont val="Arial"/>
        <family val="2"/>
      </rPr>
      <t xml:space="preserve"> 
</t>
    </r>
    <r>
      <rPr>
        <i/>
        <sz val="11"/>
        <rFont val="Arial"/>
        <family val="2"/>
      </rPr>
      <t>(for example:  Donor records, Contraceptive Procurement Table, PipeLine, RHInterchange, etc.</t>
    </r>
    <r>
      <rPr>
        <b/>
        <i/>
        <sz val="11"/>
        <rFont val="Arial"/>
        <family val="2"/>
      </rPr>
      <t/>
    </r>
  </si>
  <si>
    <t>a. In-kind donations of contraceptives</t>
  </si>
  <si>
    <t xml:space="preserve">i. Specify source(s) of in-kind donations </t>
  </si>
  <si>
    <r>
      <t xml:space="preserve">b. Global Fund grants used to procure </t>
    </r>
    <r>
      <rPr>
        <u/>
        <sz val="12"/>
        <rFont val="Arial"/>
        <family val="2"/>
      </rPr>
      <t>condoms</t>
    </r>
  </si>
  <si>
    <r>
      <t xml:space="preserve">c. Global Fund grants used to procure </t>
    </r>
    <r>
      <rPr>
        <u/>
        <sz val="12"/>
        <rFont val="Arial"/>
        <family val="2"/>
      </rPr>
      <t>contraceptives besides condoms</t>
    </r>
  </si>
  <si>
    <r>
      <t xml:space="preserve">d. TOTAL value of in-kind donations and Global Fund grants spent on contraceptive procurement
</t>
    </r>
    <r>
      <rPr>
        <b/>
        <sz val="12"/>
        <rFont val="Arial"/>
        <family val="2"/>
      </rPr>
      <t xml:space="preserve">This will auto-calculate.  </t>
    </r>
    <r>
      <rPr>
        <i/>
        <sz val="11"/>
        <rFont val="Arial"/>
        <family val="2"/>
      </rPr>
      <t>(It will sum a-c above.)</t>
    </r>
  </si>
  <si>
    <r>
      <t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t>
    </r>
    <r>
      <rPr>
        <sz val="12"/>
        <rFont val="Arial"/>
        <family val="2"/>
      </rPr>
      <t>relevant information</t>
    </r>
    <r>
      <rPr>
        <sz val="12"/>
        <rFont val="Arial"/>
        <family val="2"/>
      </rPr>
      <t xml:space="preserve"> in the comments boxes.
</t>
    </r>
  </si>
  <si>
    <r>
      <t xml:space="preserve">B10. </t>
    </r>
    <r>
      <rPr>
        <b/>
        <sz val="12"/>
        <rFont val="Arial"/>
        <family val="2"/>
      </rPr>
      <t xml:space="preserve">Government share of funds spent on contraceptive procurement for the public sector </t>
    </r>
    <r>
      <rPr>
        <sz val="12"/>
        <rFont val="Arial"/>
        <family val="2"/>
      </rPr>
      <t xml:space="preserve">- 
Of the total amount spent on contraceptives for the public sector in the most recent complete fiscal year (including government and donor funds), what percent was covered by government funds </t>
    </r>
    <r>
      <rPr>
        <i/>
        <sz val="11"/>
        <rFont val="Arial"/>
        <family val="2"/>
      </rPr>
      <t>(including internally generated funds, basket funds, World Bank credits or loans, and other funds given to the government)</t>
    </r>
    <r>
      <rPr>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Total government spending (question B8c) / Grand total of all spending for public sector contraceptives from the government and donors (questions B8c+B9d))</t>
    </r>
  </si>
  <si>
    <t xml:space="preserve">Comments:
</t>
  </si>
  <si>
    <r>
      <t xml:space="preserve">B11. </t>
    </r>
    <r>
      <rPr>
        <b/>
        <sz val="12"/>
        <rFont val="Arial"/>
        <family val="2"/>
      </rPr>
      <t>Total expenditures on public sector contraceptives as percent of amount that needed to be procured</t>
    </r>
    <r>
      <rPr>
        <sz val="12"/>
        <rFont val="Arial"/>
        <family val="2"/>
      </rPr>
      <t xml:space="preserve"> -
Of the estimated value of the contraceptives needed to be procured for the public sector for the most recent complete fiscal year, what percent was provided by any source (whether government or donor)? 
</t>
    </r>
    <r>
      <rPr>
        <b/>
        <sz val="12"/>
        <rFont val="Arial"/>
        <family val="2"/>
      </rPr>
      <t>This will auto-calculate.</t>
    </r>
    <r>
      <rPr>
        <b/>
        <sz val="11"/>
        <rFont val="Arial"/>
        <family val="2"/>
      </rPr>
      <t xml:space="preserve"> </t>
    </r>
    <r>
      <rPr>
        <sz val="11"/>
        <rFont val="Arial"/>
        <family val="2"/>
      </rPr>
      <t>(</t>
    </r>
    <r>
      <rPr>
        <i/>
        <sz val="11"/>
        <rFont val="Arial"/>
        <family val="2"/>
      </rPr>
      <t>It contains the following formula: Grand total of all spending for public sector contraceptives from the government and donors (questions B8c+B9d) / Value of estimated need for procurement (question B2))</t>
    </r>
  </si>
  <si>
    <t xml:space="preserve">Comments: </t>
  </si>
  <si>
    <r>
      <t xml:space="preserve">B12. </t>
    </r>
    <r>
      <rPr>
        <i/>
        <sz val="12"/>
        <rFont val="Arial"/>
        <family val="2"/>
      </rPr>
      <t>If B11 did not calculate automatically, please answer the following question:</t>
    </r>
    <r>
      <rPr>
        <sz val="12"/>
        <rFont val="Arial"/>
        <family val="2"/>
      </rPr>
      <t xml:space="preserve">
Was there a funding gap for the public sector in the last complete fiscal year</t>
    </r>
    <r>
      <rPr>
        <sz val="12"/>
        <rFont val="Arial"/>
        <family val="2"/>
      </rPr>
      <t xml:space="preserve">?
</t>
    </r>
    <r>
      <rPr>
        <i/>
        <sz val="12"/>
        <rFont val="Arial"/>
        <family val="2"/>
      </rPr>
      <t>(Please select from the dropdown list.)</t>
    </r>
  </si>
  <si>
    <r>
      <t xml:space="preserve">B13. If the government financed any contraceptive procurement in the most recent complete fiscal year, which entity conducted the procurement(s)? </t>
    </r>
    <r>
      <rPr>
        <i/>
        <sz val="12"/>
        <rFont val="Arial"/>
        <family val="2"/>
      </rPr>
      <t>(Please select from the dropdown.)</t>
    </r>
  </si>
  <si>
    <t>a. Specify entity</t>
  </si>
  <si>
    <t>i. Is this a parastatal?</t>
  </si>
  <si>
    <t xml:space="preserve">B14. Please note any additional comments about finance and procurement.
</t>
  </si>
  <si>
    <t>C. Commodities</t>
  </si>
  <si>
    <r>
      <t xml:space="preserve">C1. Are the following contraceptive methods offered through the commercial sector, public sector, NGOs, or social marketing? </t>
    </r>
    <r>
      <rPr>
        <i/>
        <sz val="11"/>
        <rFont val="Arial"/>
        <family val="2"/>
      </rPr>
      <t xml:space="preserve">(Please indicate which methods are </t>
    </r>
    <r>
      <rPr>
        <i/>
        <u/>
        <sz val="11"/>
        <rFont val="Arial"/>
        <family val="2"/>
      </rPr>
      <t>intended</t>
    </r>
    <r>
      <rPr>
        <i/>
        <sz val="11"/>
        <rFont val="Arial"/>
        <family val="2"/>
      </rPr>
      <t xml:space="preserve"> to be offered,not whether the method is currently in stock.) 
</t>
    </r>
    <r>
      <rPr>
        <i/>
        <sz val="12"/>
        <rFont val="Arial"/>
        <family val="2"/>
      </rPr>
      <t>(Please select from the dropdown list.)</t>
    </r>
  </si>
  <si>
    <t>Contraceptive Method</t>
  </si>
  <si>
    <t>Commercial Sector</t>
  </si>
  <si>
    <t>Public Sector</t>
  </si>
  <si>
    <t>NGO</t>
  </si>
  <si>
    <t>Social Marketing</t>
  </si>
  <si>
    <r>
      <t>a. Combined oral contraceptives</t>
    </r>
    <r>
      <rPr>
        <sz val="11"/>
        <rFont val="Arial"/>
        <family val="2"/>
      </rPr>
      <t xml:space="preserve"> </t>
    </r>
    <r>
      <rPr>
        <i/>
        <sz val="11"/>
        <rFont val="Arial"/>
        <family val="2"/>
      </rPr>
      <t>(estrogen + progestin - for  example, LoFemenol, Microgynon)</t>
    </r>
  </si>
  <si>
    <r>
      <t>b. Progestin-only pills</t>
    </r>
    <r>
      <rPr>
        <i/>
        <sz val="11"/>
        <rFont val="Arial"/>
        <family val="2"/>
      </rPr>
      <t xml:space="preserve"> (for example, Ovrette, Microlut)</t>
    </r>
  </si>
  <si>
    <r>
      <t>c. Hormonal injections</t>
    </r>
    <r>
      <rPr>
        <sz val="11"/>
        <rFont val="Arial"/>
        <family val="2"/>
      </rPr>
      <t xml:space="preserve"> </t>
    </r>
    <r>
      <rPr>
        <i/>
        <sz val="11"/>
        <rFont val="Arial"/>
        <family val="2"/>
      </rPr>
      <t>(for example, DepoProvera, Noristerat)</t>
    </r>
  </si>
  <si>
    <r>
      <t xml:space="preserve">d. Hormonal implants </t>
    </r>
    <r>
      <rPr>
        <i/>
        <sz val="11"/>
        <rFont val="Arial"/>
        <family val="2"/>
      </rPr>
      <t>(for example, Jadelle, Implanon)</t>
    </r>
  </si>
  <si>
    <r>
      <t xml:space="preserve">e. Intrauterine devices (IUDs) </t>
    </r>
    <r>
      <rPr>
        <i/>
        <sz val="11"/>
        <rFont val="Arial"/>
        <family val="2"/>
      </rPr>
      <t>(for example, Optima Copper T)</t>
    </r>
  </si>
  <si>
    <t>f. Male condoms</t>
  </si>
  <si>
    <t>g. Female condoms</t>
  </si>
  <si>
    <r>
      <t xml:space="preserve">h. Emergency contraceptive pills </t>
    </r>
    <r>
      <rPr>
        <i/>
        <sz val="11"/>
        <rFont val="Arial"/>
        <family val="2"/>
      </rPr>
      <t>(for example, Postinor)</t>
    </r>
  </si>
  <si>
    <r>
      <t>i. Long-acting permanent method for males</t>
    </r>
    <r>
      <rPr>
        <sz val="10"/>
        <rFont val="Arial"/>
        <family val="2"/>
      </rPr>
      <t xml:space="preserve"> </t>
    </r>
    <r>
      <rPr>
        <sz val="11"/>
        <rFont val="Arial"/>
        <family val="2"/>
      </rPr>
      <t>(</t>
    </r>
    <r>
      <rPr>
        <i/>
        <sz val="11"/>
        <rFont val="Arial"/>
        <family val="2"/>
      </rPr>
      <t>vasectomy)</t>
    </r>
  </si>
  <si>
    <r>
      <t>j. Long-acting permanent method for females</t>
    </r>
    <r>
      <rPr>
        <i/>
        <sz val="11"/>
        <rFont val="Arial"/>
        <family val="2"/>
      </rPr>
      <t xml:space="preserve"> (tubal ligation)</t>
    </r>
  </si>
  <si>
    <t>k. CycleBeads</t>
  </si>
  <si>
    <r>
      <t xml:space="preserve">l. Other contraceptive methods - specify 
</t>
    </r>
    <r>
      <rPr>
        <i/>
        <sz val="11"/>
        <rFont val="Arial"/>
        <family val="2"/>
      </rPr>
      <t>(Please provide the name of the other contraceptive(s) offered, by sector.)</t>
    </r>
  </si>
  <si>
    <t>C2. Please note any comments about the commodities offered.</t>
  </si>
  <si>
    <t>D. Policy (Commitment)</t>
  </si>
  <si>
    <r>
      <t xml:space="preserve">D1. Is there a contraceptive security or reproductive health commodity security strategy or is contraceptive security explicitly included in a country strategy? </t>
    </r>
    <r>
      <rPr>
        <i/>
        <sz val="12"/>
        <rFont val="Arial"/>
        <family val="2"/>
      </rPr>
      <t>(Please select from the dropdown list.)</t>
    </r>
  </si>
  <si>
    <t>IF NO, SKIP TO QUESTION D2.</t>
  </si>
  <si>
    <t>Strategy name</t>
  </si>
  <si>
    <r>
      <t xml:space="preserve">Years Covered </t>
    </r>
    <r>
      <rPr>
        <i/>
        <u/>
        <sz val="11"/>
        <rFont val="Arial"/>
        <family val="2"/>
      </rPr>
      <t>(including strategy updates)</t>
    </r>
  </si>
  <si>
    <t>Is the strategy formally approved by the Ministry?</t>
  </si>
  <si>
    <t>Is the contraceptive security strategy being implemented?</t>
  </si>
  <si>
    <t>a</t>
  </si>
  <si>
    <t>D2. Are any family planning commodities subject to duties, import taxes, or other fees?</t>
  </si>
  <si>
    <t>a. If yes, for which sectors (public, NGO, social marketing, commercial)?</t>
  </si>
  <si>
    <t>b. If yes, how much are the duties, taxes, or fees?</t>
  </si>
  <si>
    <r>
      <t xml:space="preserve">D3. Are there policies that </t>
    </r>
    <r>
      <rPr>
        <u/>
        <sz val="12"/>
        <rFont val="Arial"/>
        <family val="2"/>
      </rPr>
      <t>hinder</t>
    </r>
    <r>
      <rPr>
        <sz val="12"/>
        <rFont val="Arial"/>
        <family val="2"/>
      </rPr>
      <t xml:space="preserve"> the ability of the private sector (commercial sector, NGOs, or social marketing) to provide contraceptive methods (for example: price controls, distribution limitations, taxes/duties, advertising bans, etc.)?</t>
    </r>
  </si>
  <si>
    <t>a. If yes, describe the policies.</t>
  </si>
  <si>
    <r>
      <t xml:space="preserve">D4. Are there policies that </t>
    </r>
    <r>
      <rPr>
        <u/>
        <sz val="12"/>
        <rFont val="Arial"/>
        <family val="2"/>
      </rPr>
      <t>enable</t>
    </r>
    <r>
      <rPr>
        <sz val="12"/>
        <rFont val="Arial"/>
        <family val="2"/>
      </rPr>
      <t xml:space="preserve"> the private sector (commercial sector, NGOs, or social marketing) to provide contraceptive methods?</t>
    </r>
  </si>
  <si>
    <r>
      <t xml:space="preserve">D5. Do policies or regulations exist that </t>
    </r>
    <r>
      <rPr>
        <u/>
        <sz val="12"/>
        <rFont val="Arial"/>
        <family val="2"/>
      </rPr>
      <t>restrict</t>
    </r>
    <r>
      <rPr>
        <sz val="12"/>
        <rFont val="Arial"/>
        <family val="2"/>
      </rPr>
      <t xml:space="preserve"> who can </t>
    </r>
    <r>
      <rPr>
        <u/>
        <sz val="12"/>
        <rFont val="Arial"/>
        <family val="2"/>
      </rPr>
      <t>sell or dispense</t>
    </r>
    <r>
      <rPr>
        <sz val="12"/>
        <rFont val="Arial"/>
        <family val="2"/>
      </rPr>
      <t xml:space="preserve"> particular contraceptive methods?
</t>
    </r>
  </si>
  <si>
    <t>Please note any restrictions in the following table.</t>
  </si>
  <si>
    <t>Contraceptive Method(s)</t>
  </si>
  <si>
    <r>
      <t xml:space="preserve">Describe any </t>
    </r>
    <r>
      <rPr>
        <b/>
        <u/>
        <sz val="12"/>
        <rFont val="Arial"/>
        <family val="2"/>
      </rPr>
      <t xml:space="preserve">public sector </t>
    </r>
    <r>
      <rPr>
        <u/>
        <sz val="12"/>
        <rFont val="Arial"/>
        <family val="2"/>
      </rPr>
      <t>restriction on who is allowed to sell or dispense the method</t>
    </r>
  </si>
  <si>
    <r>
      <t xml:space="preserve">Describe any </t>
    </r>
    <r>
      <rPr>
        <b/>
        <u/>
        <sz val="12"/>
        <rFont val="Arial"/>
        <family val="2"/>
      </rPr>
      <t>private sector</t>
    </r>
    <r>
      <rPr>
        <u/>
        <sz val="12"/>
        <rFont val="Arial"/>
        <family val="2"/>
      </rPr>
      <t xml:space="preserve"> restriction on who is allowed to sell or dispense the method</t>
    </r>
  </si>
  <si>
    <t>b</t>
  </si>
  <si>
    <t>c</t>
  </si>
  <si>
    <t>D6. Does the country have laws, regulations, or policies that make it difficult for the following sub-populations to access effective family planning services?</t>
  </si>
  <si>
    <t>Y/N</t>
  </si>
  <si>
    <t xml:space="preserve">If yes, describe laws/regulations/policies affecting access </t>
  </si>
  <si>
    <t>Are the rules/policies implemented?</t>
  </si>
  <si>
    <t>a. Unmarried people</t>
  </si>
  <si>
    <t>b. Young people</t>
  </si>
  <si>
    <t>c. Other</t>
  </si>
  <si>
    <r>
      <t xml:space="preserve">D7. Are there charges* to the client in the public sector for family planning:
</t>
    </r>
    <r>
      <rPr>
        <sz val="11"/>
        <rFont val="Arial"/>
        <family val="2"/>
      </rPr>
      <t>*</t>
    </r>
    <r>
      <rPr>
        <i/>
        <sz val="11"/>
        <rFont val="Arial"/>
        <family val="2"/>
      </rPr>
      <t>(This question refers to charges by policy, not under-the-table charges.)</t>
    </r>
    <r>
      <rPr>
        <sz val="12"/>
        <rFont val="Arial"/>
        <family val="2"/>
      </rPr>
      <t xml:space="preserve">
</t>
    </r>
  </si>
  <si>
    <t>a. Services?</t>
  </si>
  <si>
    <t>b. Commodities?</t>
  </si>
  <si>
    <t>c. If yes, are there exemptions for people who cannot afford to pay?</t>
  </si>
  <si>
    <t>i. If yes, describe the exemptions.</t>
  </si>
  <si>
    <t>D8. Are the following contraceptives included in the country's National Essential Medicine List (NEML) or other equivalent priority list?</t>
  </si>
  <si>
    <t>a. Combined oral contraceptives</t>
  </si>
  <si>
    <t>b. Progestin-only pills</t>
  </si>
  <si>
    <t>c. Hormonal injections</t>
  </si>
  <si>
    <t>d. Hormonal implants</t>
  </si>
  <si>
    <t>e. Intrauterine devices (IUDs)</t>
  </si>
  <si>
    <t>h. Emergency contraceptive pills</t>
  </si>
  <si>
    <t>i. CycleBeads</t>
  </si>
  <si>
    <t>j. Any other contraceptive(s)?</t>
  </si>
  <si>
    <t>i. Name of other contraceptive(s) on the list(s)</t>
  </si>
  <si>
    <t>D9. What year(s) is the list(s) from?</t>
  </si>
  <si>
    <t xml:space="preserve">D10. Name of the list(s)
</t>
  </si>
  <si>
    <t xml:space="preserve">D11. Notes about the list(s)
</t>
  </si>
  <si>
    <t xml:space="preserve">D12.  Information on country's Poverty Reduction Strategy Paper (PRSP)
</t>
  </si>
  <si>
    <r>
      <t xml:space="preserve">a. What year is the Poverty Reduction Strategy Paper from? </t>
    </r>
    <r>
      <rPr>
        <i/>
        <sz val="10"/>
        <rFont val="Arial"/>
        <family val="2"/>
      </rPr>
      <t>(most recent actual PRSP on IMF's site [not progress or summary report])</t>
    </r>
  </si>
  <si>
    <t>b. Is family planning or reproductive health a priority in the PRSP?</t>
  </si>
  <si>
    <t>c. Is contraceptive security included in the PRSP?</t>
  </si>
  <si>
    <t>d. Is contraceptive prevalence rate (CPR) included as an indicator in the PRSP?</t>
  </si>
  <si>
    <t>e. Are contraceptive supply indicators included in the PRSP?</t>
  </si>
  <si>
    <t xml:space="preserve">
</t>
  </si>
  <si>
    <t>f. Notes about the Poverty Reduction Strategy Paper</t>
  </si>
  <si>
    <t>E. Supply Chain (Capacity)</t>
  </si>
  <si>
    <r>
      <t xml:space="preserve">E1. Have stockouts occurred for any contraceptive at the </t>
    </r>
    <r>
      <rPr>
        <b/>
        <i/>
        <sz val="12"/>
        <rFont val="Arial"/>
        <family val="2"/>
      </rPr>
      <t>central*</t>
    </r>
    <r>
      <rPr>
        <sz val="12"/>
        <rFont val="Arial"/>
        <family val="2"/>
      </rPr>
      <t xml:space="preserve"> level in the last 12 months?  
</t>
    </r>
    <r>
      <rPr>
        <i/>
        <sz val="11"/>
        <rFont val="Arial"/>
        <family val="2"/>
      </rPr>
      <t>*(The central level refers to the central level warehouse for the public sector.)</t>
    </r>
  </si>
  <si>
    <r>
      <t xml:space="preserve">E1. In the last 12 months, has there ever been a stockout at the </t>
    </r>
    <r>
      <rPr>
        <b/>
        <i/>
        <sz val="14"/>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
*(The central level refers to the central level warehouse for the public sector.)</t>
    </r>
  </si>
  <si>
    <r>
      <t xml:space="preserve">j. Time period of reports reviewed
</t>
    </r>
    <r>
      <rPr>
        <i/>
        <sz val="11"/>
        <rFont val="Arial"/>
        <family val="2"/>
      </rPr>
      <t xml:space="preserve">(mm/yy - mm/yy) (for example, reports from 1/11-12/11) </t>
    </r>
  </si>
  <si>
    <r>
      <t xml:space="preserve">k. Data source
</t>
    </r>
    <r>
      <rPr>
        <i/>
        <sz val="11"/>
        <rFont val="Arial"/>
        <family val="2"/>
      </rPr>
      <t>(for example: Procurement Planning and Monitoring Report, Logistics Management Information System, periodic physical inventory, warehouse reports)</t>
    </r>
  </si>
  <si>
    <t xml:space="preserve">E2. Are stockouts a large problem in your country at the following levels? (i.e., Are they common or do they tend to last for a long time?)
</t>
  </si>
  <si>
    <r>
      <t>a. service delivery point level</t>
    </r>
    <r>
      <rPr>
        <i/>
        <sz val="11"/>
        <rFont val="Arial"/>
        <family val="2"/>
      </rPr>
      <t xml:space="preserve"> (i.e., public sector health facilities)</t>
    </r>
  </si>
  <si>
    <r>
      <t xml:space="preserve">b. central level </t>
    </r>
    <r>
      <rPr>
        <i/>
        <sz val="11"/>
        <rFont val="Arial"/>
        <family val="2"/>
      </rPr>
      <t>(i.e., central level warehouse for the public sector)</t>
    </r>
  </si>
  <si>
    <t xml:space="preserve">F. Please note any overall comments about challenges and/or successes with contraceptive security in your country.
</t>
  </si>
  <si>
    <r>
      <t>Note</t>
    </r>
    <r>
      <rPr>
        <sz val="10"/>
        <rFont val="Arial"/>
        <family val="2"/>
      </rPr>
      <t>: Click on "</t>
    </r>
    <r>
      <rPr>
        <b/>
        <sz val="10"/>
        <rFont val="Arial"/>
        <family val="2"/>
      </rPr>
      <t>1</t>
    </r>
    <r>
      <rPr>
        <sz val="10"/>
        <rFont val="Arial"/>
        <family val="2"/>
      </rPr>
      <t>" in the top lefthand corner to see just the main questions and "</t>
    </r>
    <r>
      <rPr>
        <b/>
        <sz val="10"/>
        <rFont val="Arial"/>
        <family val="2"/>
      </rPr>
      <t>2</t>
    </r>
    <r>
      <rPr>
        <sz val="10"/>
        <rFont val="Arial"/>
        <family val="2"/>
      </rPr>
      <t xml:space="preserve">" to see all of the questions. </t>
    </r>
    <r>
      <rPr>
        <i/>
        <sz val="10"/>
        <rFont val="Arial"/>
        <family val="2"/>
      </rPr>
      <t>(This toggle is above and to the left of cell A1.)</t>
    </r>
  </si>
  <si>
    <r>
      <t xml:space="preserve">The CS Indicators are presented in the following sections:
</t>
    </r>
    <r>
      <rPr>
        <sz val="10"/>
        <rFont val="Arial"/>
        <family val="2"/>
      </rPr>
      <t xml:space="preserve">(To jump to a section, click on it here): </t>
    </r>
  </si>
  <si>
    <t>A. leadership &amp; cooordination</t>
  </si>
  <si>
    <t xml:space="preserve">B. finance &amp; procurement </t>
  </si>
  <si>
    <t>C. commodities</t>
  </si>
  <si>
    <t xml:space="preserve">D. policies </t>
  </si>
  <si>
    <t>E. supply chain</t>
  </si>
  <si>
    <r>
      <t>Note</t>
    </r>
    <r>
      <rPr>
        <sz val="10"/>
        <rFont val="Arial"/>
        <family val="2"/>
      </rPr>
      <t>: Click on "</t>
    </r>
    <r>
      <rPr>
        <b/>
        <sz val="10"/>
        <rFont val="Arial"/>
        <family val="2"/>
      </rPr>
      <t>1</t>
    </r>
    <r>
      <rPr>
        <sz val="10"/>
        <rFont val="Arial"/>
        <family val="2"/>
      </rPr>
      <t>" in the top lefthand corner to see just the main questions and "</t>
    </r>
    <r>
      <rPr>
        <b/>
        <sz val="10"/>
        <rFont val="Arial"/>
        <family val="2"/>
      </rPr>
      <t>2</t>
    </r>
    <r>
      <rPr>
        <sz val="10"/>
        <rFont val="Arial"/>
        <family val="2"/>
      </rPr>
      <t>" to see all of the questions.</t>
    </r>
    <r>
      <rPr>
        <i/>
        <sz val="10"/>
        <rFont val="Arial"/>
        <family val="2"/>
      </rPr>
      <t xml:space="preserve"> (This toggle is above and to the left of cell A1.)</t>
    </r>
  </si>
  <si>
    <t xml:space="preserve">Contraceptive Security Indicators Data 2012
LINKED DATA - All Surveyed Countries
with data filters and grouping
</t>
  </si>
  <si>
    <t>A1. Is there a national committee that works on contraceptive security?</t>
  </si>
  <si>
    <t>A1a. What is the name of the committee?</t>
  </si>
  <si>
    <t>A2a. Are social marketing organizations on the committee?</t>
  </si>
  <si>
    <t>A2ai. Names of social marketing organizations on the committee</t>
  </si>
  <si>
    <r>
      <t xml:space="preserve">A2b. Are NGOs on the committee? </t>
    </r>
    <r>
      <rPr>
        <b/>
        <sz val="8"/>
        <rFont val="Arial"/>
        <family val="2"/>
      </rPr>
      <t>(e.g. service delivery, advocacy, Planned Parenthood afiliate, Marie Stopes afiliate, faith-based organizations)</t>
    </r>
  </si>
  <si>
    <t>A2bi. Names of NGOs on the committee</t>
  </si>
  <si>
    <r>
      <t>A2c. Are commercial sector organizations on the committee?</t>
    </r>
    <r>
      <rPr>
        <b/>
        <sz val="8"/>
        <rFont val="Arial"/>
        <family val="2"/>
      </rPr>
      <t xml:space="preserve"> (e.g. pharmacy associations, manufacturers)</t>
    </r>
  </si>
  <si>
    <t>A2ci. Names of commercial sector organizations on the committee</t>
  </si>
  <si>
    <t>A2d. Are donors on the committee?</t>
  </si>
  <si>
    <t>A2di. Names of donors on the committee</t>
  </si>
  <si>
    <t>A2e. Are UN agencies on the committee?</t>
  </si>
  <si>
    <t>A2ei. Names of UN agencies on the committee</t>
  </si>
  <si>
    <r>
      <t xml:space="preserve">A2f. Are Ministry of Health units on the committee? </t>
    </r>
    <r>
      <rPr>
        <b/>
        <sz val="8"/>
        <rFont val="Arial"/>
        <family val="2"/>
      </rPr>
      <t>(e.g. logistics, RH, FP, MCH, HIV/AIDS, pharmacy units)</t>
    </r>
  </si>
  <si>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</si>
  <si>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</si>
  <si>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</si>
  <si>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</si>
  <si>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</si>
  <si>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r>
      <t xml:space="preserve">A2i. Are there any other organizations on the committee? </t>
    </r>
    <r>
      <rPr>
        <b/>
        <sz val="8"/>
        <rFont val="Arial"/>
        <family val="2"/>
      </rPr>
      <t>(e.g. partners)</t>
    </r>
  </si>
  <si>
    <t>A2ii. Specify other organizaitons on the committee</t>
  </si>
  <si>
    <r>
      <t>A3. How many times did the committee meet during the last year?</t>
    </r>
    <r>
      <rPr>
        <b/>
        <sz val="8"/>
        <rFont val="Arial"/>
        <family val="2"/>
      </rPr>
      <t xml:space="preserve"> </t>
    </r>
    <r>
      <rPr>
        <b/>
        <i/>
        <sz val="8"/>
        <rFont val="Arial"/>
        <family val="2"/>
      </rPr>
      <t>(responses from dropdown list choices: 0, 1-2, 3-5, or 6+)</t>
    </r>
  </si>
  <si>
    <t>A4. Does committee have legal status?</t>
  </si>
  <si>
    <r>
      <t xml:space="preserve">A5. Is there a Contraceptive Security "champion"? </t>
    </r>
    <r>
      <rPr>
        <b/>
        <sz val="8"/>
        <rFont val="Arial"/>
        <family val="2"/>
      </rPr>
      <t>(someone who consistently brings up and advocates for contraceptive supplies)</t>
    </r>
  </si>
  <si>
    <t>A5a. "Champion's" organization</t>
  </si>
  <si>
    <t>A5b. "Champion's" job title</t>
  </si>
  <si>
    <t>B1a. What is the beginning month of the country's fiscal year?</t>
  </si>
  <si>
    <t>B1b. What is the ending month of the country's fiscal year?</t>
  </si>
  <si>
    <r>
      <t xml:space="preserve">B2. Estimated dollar value of contraceptives needed to be procured for public sector for the most recent complete fiscal year (in US$) </t>
    </r>
    <r>
      <rPr>
        <b/>
        <sz val="8"/>
        <rFont val="Arial"/>
        <family val="2"/>
      </rPr>
      <t>(e.g., to cover the needs for the '10-'11 fiscal year)</t>
    </r>
  </si>
  <si>
    <t>B3a. What was the time period covered by the forecasted/quantified amount? (mm/yy-mm/yy)</t>
  </si>
  <si>
    <t>B3b. Which organization conducted the last quantification?</t>
  </si>
  <si>
    <t>B4. Is there a government budget line item for the procurement of contraceptives?</t>
  </si>
  <si>
    <r>
      <t xml:space="preserve">B5. Were government funds </t>
    </r>
    <r>
      <rPr>
        <b/>
        <i/>
        <sz val="12"/>
        <rFont val="Arial"/>
        <family val="2"/>
      </rPr>
      <t>allocated</t>
    </r>
    <r>
      <rPr>
        <b/>
        <sz val="10"/>
        <rFont val="Arial"/>
        <family val="2"/>
      </rPr>
      <t xml:space="preserve"> for contraceptive procurement  for the public sector in the most recent complete fiscal year?</t>
    </r>
    <r>
      <rPr>
        <b/>
        <sz val="8"/>
        <rFont val="Arial"/>
        <family val="2"/>
      </rPr>
      <t xml:space="preserve"> (This refers to funds planned to be spent on contraceptives, whether or not they ended up being spent.)</t>
    </r>
  </si>
  <si>
    <r>
      <t>B6. What was the amount of government funds allocated for contraceptive procurement? (in US$)</t>
    </r>
    <r>
      <rPr>
        <b/>
        <sz val="8"/>
        <rFont val="Arial"/>
        <family val="2"/>
      </rPr>
      <t xml:space="preserve"> 
(i.e., funds originally designated for contraceptives, whether or not they ended up being spent on them)</t>
    </r>
  </si>
  <si>
    <t>B6i. Time period when government allocations were supposed to be spent (mm/yy-mm/yy)</t>
  </si>
  <si>
    <t>B6ii. Data source for information on  government allocations</t>
  </si>
  <si>
    <t>B6iii. Comments regarding government allocations</t>
  </si>
  <si>
    <r>
      <t xml:space="preserve">B7. Were government funds </t>
    </r>
    <r>
      <rPr>
        <b/>
        <i/>
        <sz val="12"/>
        <rFont val="Arial"/>
        <family val="2"/>
      </rPr>
      <t>spent</t>
    </r>
    <r>
      <rPr>
        <b/>
        <sz val="10"/>
        <rFont val="Arial"/>
        <family val="2"/>
      </rPr>
      <t xml:space="preserve"> on contraceptive procurement for the public sector in the most recent complete fiscal year? (including internally generated funds, basket funds, World Bank credits or loans, and other donor funds given to the government)</t>
    </r>
  </si>
  <si>
    <r>
      <t xml:space="preserve">B8a. Did the government </t>
    </r>
    <r>
      <rPr>
        <b/>
        <i/>
        <u/>
        <sz val="11"/>
        <rFont val="Arial"/>
        <family val="2"/>
      </rPr>
      <t>spend</t>
    </r>
    <r>
      <rPr>
        <b/>
        <u/>
        <sz val="10"/>
        <rFont val="Arial"/>
        <family val="2"/>
      </rPr>
      <t xml:space="preserve"> internally generated funds</t>
    </r>
    <r>
      <rPr>
        <b/>
        <sz val="10"/>
        <rFont val="Arial"/>
        <family val="2"/>
      </rPr>
      <t xml:space="preserve"> for contraceptive procurement for the public sector </t>
    </r>
  </si>
  <si>
    <r>
      <t xml:space="preserve">B8ai. Specify source(s) of internally generated funds spent </t>
    </r>
    <r>
      <rPr>
        <b/>
        <sz val="8"/>
        <rFont val="Arial"/>
        <family val="2"/>
      </rPr>
      <t>(e.g., from taxes or user fees)</t>
    </r>
  </si>
  <si>
    <r>
      <t xml:space="preserve">B8aii. What was the </t>
    </r>
    <r>
      <rPr>
        <b/>
        <u/>
        <sz val="10"/>
        <rFont val="Arial"/>
        <family val="2"/>
      </rPr>
      <t>amount of internally generated funds spent</t>
    </r>
    <r>
      <rPr>
        <b/>
        <sz val="10"/>
        <rFont val="Arial"/>
        <family val="2"/>
      </rPr>
      <t xml:space="preserve"> on contraceptive procurement for the public sector? (in US$)</t>
    </r>
  </si>
  <si>
    <t>B8aiii. Time period for internally generated funds  (mm/yy-mm/yy)</t>
  </si>
  <si>
    <t>B8aiv. Data source for information on internally generated funds</t>
  </si>
  <si>
    <t>B8av. Comments regarding internally generated funds</t>
  </si>
  <si>
    <t>B8b. Did the government spend other government funds for contraceptive procurement for the public sector (e.g., basket funds, World Bank credits or loans, or other funds donors gave to the government [e.g., direct budget support])?</t>
  </si>
  <si>
    <t>B8bi. Specify source(s) of other government funds spent (e.g., basket funding or specific donor)</t>
  </si>
  <si>
    <t>B8bii. What was the amount of these other government funds spent on contraceptive procurement for the public sector? (in US$)</t>
  </si>
  <si>
    <t>B8biii. Time period for these other government funds (mm/yy-mm/yy)</t>
  </si>
  <si>
    <t>B8biv. Data source for information on these other government funds</t>
  </si>
  <si>
    <t>B8bv. Comments regarding these other government funds</t>
  </si>
  <si>
    <t xml:space="preserve">B8c. In total, how much did the government spend on contraceptive procurement for the public sector? (in US$)
This will auto-calculate. (It will sum internally generated funds and other government funds.)
</t>
  </si>
  <si>
    <t>B8ci. Comments on total government funds spent on contraceptive procurement for the public sector</t>
  </si>
  <si>
    <t>B9. In-kind donations and Global Fund grants</t>
  </si>
  <si>
    <r>
      <t xml:space="preserve">B9a. Were </t>
    </r>
    <r>
      <rPr>
        <b/>
        <u/>
        <sz val="10"/>
        <rFont val="Arial"/>
        <family val="2"/>
      </rPr>
      <t>in-kind donations</t>
    </r>
    <r>
      <rPr>
        <b/>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</si>
  <si>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</si>
  <si>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</si>
  <si>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 (mm/yy-mm/yy)</t>
  </si>
  <si>
    <t>B9aiv. Data source for information on in-kind donations</t>
  </si>
  <si>
    <t>B9av. Comments regarding in-kind donations</t>
  </si>
  <si>
    <r>
      <t xml:space="preserve">B9b. Were </t>
    </r>
    <r>
      <rPr>
        <b/>
        <u/>
        <sz val="10"/>
        <rFont val="Arial"/>
        <family val="2"/>
      </rPr>
      <t>Global Fund grants</t>
    </r>
    <r>
      <rPr>
        <b/>
        <sz val="10"/>
        <rFont val="Arial"/>
        <family val="2"/>
      </rPr>
      <t xml:space="preserve"> used to procure </t>
    </r>
    <r>
      <rPr>
        <b/>
        <u/>
        <sz val="10"/>
        <rFont val="Arial"/>
        <family val="2"/>
      </rPr>
      <t>condoms</t>
    </r>
    <r>
      <rPr>
        <b/>
        <sz val="10"/>
        <rFont val="Arial"/>
        <family val="2"/>
      </rPr>
      <t>?</t>
    </r>
  </si>
  <si>
    <t>B9bi. What was the amount spent on Global Fund grants used to procure condoms? (in US$)</t>
  </si>
  <si>
    <t>B9bii. Time period for Global Fund condom procurements (mm/yy-mm/yy)</t>
  </si>
  <si>
    <t>B9biii. Data source for information on Global Fund condom procurements</t>
  </si>
  <si>
    <t>B9biv. Comments regarding Global Fund condom procurements</t>
  </si>
  <si>
    <r>
      <t xml:space="preserve">B9c. Were </t>
    </r>
    <r>
      <rPr>
        <b/>
        <u/>
        <sz val="10"/>
        <rFont val="Arial"/>
        <family val="2"/>
      </rPr>
      <t>Global Fund grants</t>
    </r>
    <r>
      <rPr>
        <b/>
        <sz val="10"/>
        <rFont val="Arial"/>
        <family val="2"/>
      </rPr>
      <t xml:space="preserve"> used to procure </t>
    </r>
    <r>
      <rPr>
        <b/>
        <u/>
        <sz val="10"/>
        <rFont val="Arial"/>
        <family val="2"/>
      </rPr>
      <t>contraceptives besides condoms</t>
    </r>
    <r>
      <rPr>
        <b/>
        <sz val="10"/>
        <rFont val="Arial"/>
        <family val="2"/>
      </rPr>
      <t>?</t>
    </r>
  </si>
  <si>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</si>
  <si>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</si>
  <si>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</si>
  <si>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</si>
  <si>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t>B9d. Total value of in-kind donations and Global Fund grants spent on contraceptive procurement for the public sector
This will auto-calculate. (It will sum in-kind donations and all Global Fund procurements.)</t>
  </si>
  <si>
    <t>B9di. Comments regarding total value of in-kind donations and Global Fund grants spent on contraceptive procurement for the public sector</t>
  </si>
  <si>
    <r>
      <t xml:space="preserve">B10. </t>
    </r>
    <r>
      <rPr>
        <b/>
        <u/>
        <sz val="10"/>
        <rFont val="Arial"/>
        <family val="2"/>
      </rPr>
      <t>Government share of spending on contraceptive procurement for the public sector</t>
    </r>
    <r>
      <rPr>
        <b/>
        <sz val="10"/>
        <rFont val="Arial"/>
        <family val="2"/>
      </rPr>
      <t xml:space="preserve"> - 
</t>
    </r>
    <r>
      <rPr>
        <b/>
        <sz val="9"/>
        <rFont val="Arial"/>
        <family val="2"/>
      </rPr>
      <t>Of the total amount spent on contraceptives for the public sector in the most recent complete fiscal year (including government and donor spending), what percent was covered by government funds (including internally generated funds, basket funds, World Bank credits or loans, and other funds given to the government)?</t>
    </r>
    <r>
      <rPr>
        <b/>
        <sz val="8"/>
        <rFont val="Arial"/>
        <family val="2"/>
      </rPr>
      <t xml:space="preserve">
</t>
    </r>
    <r>
      <rPr>
        <b/>
        <i/>
        <sz val="8"/>
        <rFont val="Arial"/>
        <family val="2"/>
      </rPr>
      <t>This will autocalculate -Total government spending (Question B8c) /
Grand total of all spending for public sector contraceptives from the government and donors (Questions B8c+B9d)</t>
    </r>
  </si>
  <si>
    <t>B10a. Comments about government share of spending on contraceptive procurement for the public sector</t>
  </si>
  <si>
    <r>
      <t xml:space="preserve">B11. </t>
    </r>
    <r>
      <rPr>
        <b/>
        <u/>
        <sz val="10"/>
        <rFont val="Arial"/>
        <family val="2"/>
      </rPr>
      <t>Total expenditures on public sector contraceptives as percent of amount that needed to be procured</t>
    </r>
    <r>
      <rPr>
        <b/>
        <sz val="10"/>
        <rFont val="Arial"/>
        <family val="2"/>
      </rPr>
      <t xml:space="preserve"> -
</t>
    </r>
    <r>
      <rPr>
        <b/>
        <sz val="9"/>
        <rFont val="Arial"/>
        <family val="2"/>
      </rPr>
      <t xml:space="preserve">Of the estimated value of the contraceptives needed to be procured for the public sector for the most recent complete fiscal year, what percent was provided by any source (whether government or donor)? </t>
    </r>
    <r>
      <rPr>
        <b/>
        <sz val="10"/>
        <rFont val="Arial"/>
        <family val="2"/>
      </rPr>
      <t xml:space="preserve">
</t>
    </r>
    <r>
      <rPr>
        <b/>
        <i/>
        <sz val="8"/>
        <rFont val="Arial"/>
        <family val="2"/>
      </rPr>
      <t>This will auto-calculate. (It contains the following formula: Grand total of all spending for public sector contraceptives from the government and donors (Questions B8c+B9d) / Value of estimated need for procurement (Question B2))</t>
    </r>
  </si>
  <si>
    <t>B11a. Comments about total expenditures on public sector contraceptives as percent of amount that needed to be procured</t>
  </si>
  <si>
    <r>
      <t xml:space="preserve">B12. </t>
    </r>
    <r>
      <rPr>
        <b/>
        <i/>
        <sz val="10"/>
        <rFont val="Arial"/>
        <family val="2"/>
      </rPr>
      <t xml:space="preserve">If B11 did not calculate automatically, please answer the following question: </t>
    </r>
    <r>
      <rPr>
        <b/>
        <sz val="10"/>
        <rFont val="Arial"/>
        <family val="2"/>
      </rPr>
      <t xml:space="preserve">
Was there a funding gap for the public sector in the last complete fiscal year (e.g., '10-'11 fiscal year)?</t>
    </r>
  </si>
  <si>
    <t xml:space="preserve">B12a. Comments about B12 (whether there was a funding gap) </t>
  </si>
  <si>
    <r>
      <t xml:space="preserve">B13. If the government financed any contraceptive procurement in the most recent complete fiscal year, which entity conducted the procurement(s)?
</t>
    </r>
    <r>
      <rPr>
        <b/>
        <i/>
        <sz val="10"/>
        <rFont val="Arial"/>
        <family val="2"/>
      </rPr>
      <t>(responses from dropdown list choices)</t>
    </r>
  </si>
  <si>
    <t xml:space="preserve">B13a. Specify entity that conducted procurement </t>
  </si>
  <si>
    <t>B13ai. Is this procurement entity a parastatal?</t>
  </si>
  <si>
    <t>B14. Comments about finance and procurement</t>
  </si>
  <si>
    <r>
      <t xml:space="preserve">C1. Are the following contraceptive methods offered in </t>
    </r>
    <r>
      <rPr>
        <b/>
        <u/>
        <sz val="10"/>
        <rFont val="Arial"/>
        <family val="2"/>
      </rPr>
      <t>commercial</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</si>
  <si>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C1a. Combined oral contraceptives offered in </t>
    </r>
    <r>
      <rPr>
        <b/>
        <u/>
        <sz val="10"/>
        <rFont val="Arial"/>
        <family val="2"/>
      </rPr>
      <t>commercial</t>
    </r>
    <r>
      <rPr>
        <b/>
        <sz val="10"/>
        <rFont val="Arial"/>
        <family val="2"/>
      </rPr>
      <t xml:space="preserve"> sector facilities?</t>
    </r>
  </si>
  <si>
    <r>
      <t xml:space="preserve">C1b. Progestin-only pills offered in </t>
    </r>
    <r>
      <rPr>
        <b/>
        <u/>
        <sz val="10"/>
        <rFont val="Arial"/>
        <family val="2"/>
      </rPr>
      <t>commercial</t>
    </r>
    <r>
      <rPr>
        <b/>
        <sz val="10"/>
        <rFont val="Arial"/>
        <family val="2"/>
      </rPr>
      <t xml:space="preserve"> sector facilities?</t>
    </r>
  </si>
  <si>
    <r>
      <t xml:space="preserve">C1c. Hormonal injections offered in </t>
    </r>
    <r>
      <rPr>
        <b/>
        <u/>
        <sz val="10"/>
        <rFont val="Arial"/>
        <family val="2"/>
      </rPr>
      <t>commercial</t>
    </r>
    <r>
      <rPr>
        <b/>
        <sz val="10"/>
        <rFont val="Arial"/>
        <family val="2"/>
      </rPr>
      <t xml:space="preserve"> sector facilities?</t>
    </r>
  </si>
  <si>
    <r>
      <t xml:space="preserve">C1d. Hormonal implants offered in </t>
    </r>
    <r>
      <rPr>
        <b/>
        <u/>
        <sz val="10"/>
        <rFont val="Arial"/>
        <family val="2"/>
      </rPr>
      <t>commercial</t>
    </r>
    <r>
      <rPr>
        <b/>
        <sz val="10"/>
        <rFont val="Arial"/>
        <family val="2"/>
      </rPr>
      <t xml:space="preserve"> sector facilities?</t>
    </r>
  </si>
  <si>
    <r>
      <t xml:space="preserve">C1e. Intrauterine devices (IUDs) offered in </t>
    </r>
    <r>
      <rPr>
        <b/>
        <u/>
        <sz val="10"/>
        <rFont val="Arial"/>
        <family val="2"/>
      </rPr>
      <t xml:space="preserve">commercial </t>
    </r>
    <r>
      <rPr>
        <b/>
        <sz val="10"/>
        <rFont val="Arial"/>
        <family val="2"/>
      </rPr>
      <t>sector facilities?</t>
    </r>
  </si>
  <si>
    <r>
      <t xml:space="preserve">C1f. Male condoms offered in </t>
    </r>
    <r>
      <rPr>
        <b/>
        <u/>
        <sz val="10"/>
        <rFont val="Arial"/>
        <family val="2"/>
      </rPr>
      <t>commercial</t>
    </r>
    <r>
      <rPr>
        <b/>
        <sz val="10"/>
        <rFont val="Arial"/>
        <family val="2"/>
      </rPr>
      <t xml:space="preserve"> sector facilities?</t>
    </r>
  </si>
  <si>
    <r>
      <t xml:space="preserve">C1g. Female condoms offered in </t>
    </r>
    <r>
      <rPr>
        <b/>
        <u/>
        <sz val="10"/>
        <rFont val="Arial"/>
        <family val="2"/>
      </rPr>
      <t>commercial</t>
    </r>
    <r>
      <rPr>
        <b/>
        <sz val="10"/>
        <rFont val="Arial"/>
        <family val="2"/>
      </rPr>
      <t xml:space="preserve"> sector facilities?</t>
    </r>
  </si>
  <si>
    <r>
      <t xml:space="preserve">C1h. Emergency contraceptive pills offered in </t>
    </r>
    <r>
      <rPr>
        <b/>
        <u/>
        <sz val="10"/>
        <rFont val="Arial"/>
        <family val="2"/>
      </rPr>
      <t>commercial</t>
    </r>
    <r>
      <rPr>
        <b/>
        <sz val="10"/>
        <rFont val="Arial"/>
        <family val="2"/>
      </rPr>
      <t xml:space="preserve"> sector facilities?</t>
    </r>
  </si>
  <si>
    <r>
      <t xml:space="preserve">C1i. Long-acting permanent method for males (e.g., vasectomy) offered in </t>
    </r>
    <r>
      <rPr>
        <b/>
        <u/>
        <sz val="10"/>
        <rFont val="Arial"/>
        <family val="2"/>
      </rPr>
      <t>commercial</t>
    </r>
    <r>
      <rPr>
        <b/>
        <sz val="10"/>
        <rFont val="Arial"/>
        <family val="2"/>
      </rPr>
      <t xml:space="preserve"> sector facilities?</t>
    </r>
  </si>
  <si>
    <r>
      <t xml:space="preserve">C1j. Long-acting permanent method for females (e.g., tubal ligation) offered in </t>
    </r>
    <r>
      <rPr>
        <b/>
        <u/>
        <sz val="10"/>
        <rFont val="Arial"/>
        <family val="2"/>
      </rPr>
      <t>commercial</t>
    </r>
    <r>
      <rPr>
        <b/>
        <sz val="10"/>
        <rFont val="Arial"/>
        <family val="2"/>
      </rPr>
      <t xml:space="preserve"> sector facilities?</t>
    </r>
  </si>
  <si>
    <r>
      <t xml:space="preserve">C1k. CycleBeads offered in </t>
    </r>
    <r>
      <rPr>
        <b/>
        <u/>
        <sz val="10"/>
        <rFont val="Arial"/>
        <family val="2"/>
      </rPr>
      <t>commercial</t>
    </r>
    <r>
      <rPr>
        <b/>
        <sz val="10"/>
        <rFont val="Arial"/>
        <family val="2"/>
      </rPr>
      <t xml:space="preserve"> sector facilities?</t>
    </r>
  </si>
  <si>
    <r>
      <t xml:space="preserve">C1l. Specify other contraceptive(s) offered in </t>
    </r>
    <r>
      <rPr>
        <b/>
        <u/>
        <sz val="10"/>
        <rFont val="Arial"/>
        <family val="2"/>
      </rPr>
      <t>commercial</t>
    </r>
    <r>
      <rPr>
        <b/>
        <sz val="10"/>
        <rFont val="Arial"/>
        <family val="2"/>
      </rPr>
      <t xml:space="preserve"> sector facilities</t>
    </r>
  </si>
  <si>
    <r>
      <t xml:space="preserve">C2. Are the following contraceptive methods offered in </t>
    </r>
    <r>
      <rPr>
        <b/>
        <u/>
        <sz val="10"/>
        <rFont val="Arial"/>
        <family val="2"/>
      </rPr>
      <t>public</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</si>
  <si>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C2a. Combined oral contraceptives offered in </t>
    </r>
    <r>
      <rPr>
        <b/>
        <u/>
        <sz val="10"/>
        <rFont val="Arial"/>
        <family val="2"/>
      </rPr>
      <t>public</t>
    </r>
    <r>
      <rPr>
        <b/>
        <sz val="10"/>
        <rFont val="Arial"/>
        <family val="2"/>
      </rPr>
      <t xml:space="preserve"> sector facilities?</t>
    </r>
  </si>
  <si>
    <r>
      <t xml:space="preserve">C2b. Progestin-only pills offered in </t>
    </r>
    <r>
      <rPr>
        <b/>
        <u/>
        <sz val="10"/>
        <rFont val="Arial"/>
        <family val="2"/>
      </rPr>
      <t>public</t>
    </r>
    <r>
      <rPr>
        <b/>
        <sz val="10"/>
        <rFont val="Arial"/>
        <family val="2"/>
      </rPr>
      <t xml:space="preserve"> sector facilities?</t>
    </r>
  </si>
  <si>
    <r>
      <t xml:space="preserve">C2c. Hormonal injections offered in </t>
    </r>
    <r>
      <rPr>
        <b/>
        <u/>
        <sz val="10"/>
        <rFont val="Arial"/>
        <family val="2"/>
      </rPr>
      <t>public</t>
    </r>
    <r>
      <rPr>
        <b/>
        <sz val="10"/>
        <rFont val="Arial"/>
        <family val="2"/>
      </rPr>
      <t xml:space="preserve"> sector facilities?</t>
    </r>
  </si>
  <si>
    <r>
      <t xml:space="preserve">C2d. Hormonal implants offered in </t>
    </r>
    <r>
      <rPr>
        <b/>
        <u/>
        <sz val="10"/>
        <rFont val="Arial"/>
        <family val="2"/>
      </rPr>
      <t>public</t>
    </r>
    <r>
      <rPr>
        <b/>
        <sz val="10"/>
        <rFont val="Arial"/>
        <family val="2"/>
      </rPr>
      <t xml:space="preserve"> sector facilities?</t>
    </r>
  </si>
  <si>
    <r>
      <t xml:space="preserve">C2e. Intrauterine devices (IUDs) offered in </t>
    </r>
    <r>
      <rPr>
        <b/>
        <u/>
        <sz val="10"/>
        <rFont val="Arial"/>
        <family val="2"/>
      </rPr>
      <t>public</t>
    </r>
    <r>
      <rPr>
        <b/>
        <sz val="10"/>
        <rFont val="Arial"/>
        <family val="2"/>
      </rPr>
      <t xml:space="preserve"> sector facilities?</t>
    </r>
  </si>
  <si>
    <r>
      <t xml:space="preserve">C2f. Male condoms offered in </t>
    </r>
    <r>
      <rPr>
        <b/>
        <u/>
        <sz val="10"/>
        <rFont val="Arial"/>
        <family val="2"/>
      </rPr>
      <t>public</t>
    </r>
    <r>
      <rPr>
        <b/>
        <sz val="10"/>
        <rFont val="Arial"/>
        <family val="2"/>
      </rPr>
      <t xml:space="preserve"> sector facilities?</t>
    </r>
  </si>
  <si>
    <r>
      <t xml:space="preserve">C2g. Female condoms offered in </t>
    </r>
    <r>
      <rPr>
        <b/>
        <u/>
        <sz val="10"/>
        <rFont val="Arial"/>
        <family val="2"/>
      </rPr>
      <t>public</t>
    </r>
    <r>
      <rPr>
        <b/>
        <sz val="10"/>
        <rFont val="Arial"/>
        <family val="2"/>
      </rPr>
      <t xml:space="preserve"> sector facilities?</t>
    </r>
  </si>
  <si>
    <r>
      <t xml:space="preserve">C2h. Emergency contraceptive pills offered in </t>
    </r>
    <r>
      <rPr>
        <b/>
        <u/>
        <sz val="10"/>
        <rFont val="Arial"/>
        <family val="2"/>
      </rPr>
      <t>public</t>
    </r>
    <r>
      <rPr>
        <b/>
        <sz val="10"/>
        <rFont val="Arial"/>
        <family val="2"/>
      </rPr>
      <t xml:space="preserve"> sector facilities?</t>
    </r>
  </si>
  <si>
    <r>
      <t xml:space="preserve">C2i. Long-acting permanent method for males (e.g., vasectomy) offered in </t>
    </r>
    <r>
      <rPr>
        <b/>
        <u/>
        <sz val="10"/>
        <rFont val="Arial"/>
        <family val="2"/>
      </rPr>
      <t>public</t>
    </r>
    <r>
      <rPr>
        <b/>
        <sz val="10"/>
        <rFont val="Arial"/>
        <family val="2"/>
      </rPr>
      <t xml:space="preserve"> sector facilities?</t>
    </r>
  </si>
  <si>
    <r>
      <t xml:space="preserve">C2j. Long-acting permanent method for females (e.g., tubal ligation) offered in </t>
    </r>
    <r>
      <rPr>
        <b/>
        <u/>
        <sz val="10"/>
        <rFont val="Arial"/>
        <family val="2"/>
      </rPr>
      <t>public</t>
    </r>
    <r>
      <rPr>
        <b/>
        <sz val="10"/>
        <rFont val="Arial"/>
        <family val="2"/>
      </rPr>
      <t xml:space="preserve"> sector facilities?</t>
    </r>
  </si>
  <si>
    <r>
      <t xml:space="preserve">C2k. CycleBeads offered in </t>
    </r>
    <r>
      <rPr>
        <b/>
        <u/>
        <sz val="10"/>
        <rFont val="Arial"/>
        <family val="2"/>
      </rPr>
      <t>public</t>
    </r>
    <r>
      <rPr>
        <b/>
        <sz val="10"/>
        <rFont val="Arial"/>
        <family val="2"/>
      </rPr>
      <t xml:space="preserve"> sector facilities?</t>
    </r>
  </si>
  <si>
    <r>
      <t xml:space="preserve">C2l. Specify other contraceptive(s) offered in </t>
    </r>
    <r>
      <rPr>
        <b/>
        <u/>
        <sz val="10"/>
        <rFont val="Arial"/>
        <family val="2"/>
      </rPr>
      <t>public</t>
    </r>
    <r>
      <rPr>
        <b/>
        <sz val="10"/>
        <rFont val="Arial"/>
        <family val="2"/>
      </rPr>
      <t xml:space="preserve"> sector facilities</t>
    </r>
  </si>
  <si>
    <r>
      <t xml:space="preserve">C3. Are the following contraceptive methods offered in </t>
    </r>
    <r>
      <rPr>
        <b/>
        <u/>
        <sz val="10"/>
        <rFont val="Arial"/>
        <family val="2"/>
      </rPr>
      <t>NGO</t>
    </r>
    <r>
      <rPr>
        <b/>
        <sz val="10"/>
        <rFont val="Arial"/>
        <family val="2"/>
      </rPr>
      <t xml:space="preserve"> facilities?
</t>
    </r>
    <r>
      <rPr>
        <b/>
        <sz val="8"/>
        <rFont val="Arial"/>
        <family val="2"/>
      </rPr>
      <t>(Please indicate which methods are intended to be offered. This question is not asking whether the method is in stock.)</t>
    </r>
  </si>
  <si>
    <r>
      <t xml:space="preserve">C3a. Combined oral contraceptives offered in </t>
    </r>
    <r>
      <rPr>
        <b/>
        <u/>
        <sz val="10"/>
        <rFont val="Arial"/>
        <family val="2"/>
      </rPr>
      <t>NGO</t>
    </r>
    <r>
      <rPr>
        <b/>
        <sz val="10"/>
        <rFont val="Arial"/>
        <family val="2"/>
      </rPr>
      <t xml:space="preserve"> facilities?</t>
    </r>
  </si>
  <si>
    <r>
      <t xml:space="preserve">C3b. Progestin-only pills offered in </t>
    </r>
    <r>
      <rPr>
        <b/>
        <u/>
        <sz val="10"/>
        <rFont val="Arial"/>
        <family val="2"/>
      </rPr>
      <t>NGO</t>
    </r>
    <r>
      <rPr>
        <b/>
        <sz val="10"/>
        <rFont val="Arial"/>
        <family val="2"/>
      </rPr>
      <t xml:space="preserve"> facilities?</t>
    </r>
  </si>
  <si>
    <r>
      <t xml:space="preserve">C3c. Hormonal injections offered in </t>
    </r>
    <r>
      <rPr>
        <b/>
        <u/>
        <sz val="10"/>
        <rFont val="Arial"/>
        <family val="2"/>
      </rPr>
      <t>NGO</t>
    </r>
    <r>
      <rPr>
        <b/>
        <sz val="10"/>
        <rFont val="Arial"/>
        <family val="2"/>
      </rPr>
      <t xml:space="preserve"> facilities?</t>
    </r>
  </si>
  <si>
    <r>
      <t xml:space="preserve">C3d. Hormonal implants offered in </t>
    </r>
    <r>
      <rPr>
        <b/>
        <u/>
        <sz val="10"/>
        <rFont val="Arial"/>
        <family val="2"/>
      </rPr>
      <t>NGO</t>
    </r>
    <r>
      <rPr>
        <b/>
        <sz val="10"/>
        <rFont val="Arial"/>
        <family val="2"/>
      </rPr>
      <t xml:space="preserve"> facilities?</t>
    </r>
  </si>
  <si>
    <r>
      <t xml:space="preserve">C3e. Intrauterine devices (IUDs) offered in </t>
    </r>
    <r>
      <rPr>
        <b/>
        <u/>
        <sz val="10"/>
        <rFont val="Arial"/>
        <family val="2"/>
      </rPr>
      <t>NGO</t>
    </r>
    <r>
      <rPr>
        <b/>
        <sz val="10"/>
        <rFont val="Arial"/>
        <family val="2"/>
      </rPr>
      <t xml:space="preserve"> facilities?</t>
    </r>
  </si>
  <si>
    <r>
      <t xml:space="preserve">C3f. Male condoms offered in </t>
    </r>
    <r>
      <rPr>
        <b/>
        <u/>
        <sz val="10"/>
        <rFont val="Arial"/>
        <family val="2"/>
      </rPr>
      <t>NGO</t>
    </r>
    <r>
      <rPr>
        <b/>
        <sz val="10"/>
        <rFont val="Arial"/>
        <family val="2"/>
      </rPr>
      <t xml:space="preserve"> facilities?</t>
    </r>
  </si>
  <si>
    <r>
      <t xml:space="preserve">C3g. Female condoms offered in </t>
    </r>
    <r>
      <rPr>
        <b/>
        <u/>
        <sz val="10"/>
        <rFont val="Arial"/>
        <family val="2"/>
      </rPr>
      <t>NGO</t>
    </r>
    <r>
      <rPr>
        <b/>
        <sz val="10"/>
        <rFont val="Arial"/>
        <family val="2"/>
      </rPr>
      <t xml:space="preserve"> facilities?</t>
    </r>
  </si>
  <si>
    <r>
      <t xml:space="preserve">C3h. Emergency contraceptive pills offered in </t>
    </r>
    <r>
      <rPr>
        <b/>
        <u/>
        <sz val="10"/>
        <rFont val="Arial"/>
        <family val="2"/>
      </rPr>
      <t>NGO</t>
    </r>
    <r>
      <rPr>
        <b/>
        <sz val="10"/>
        <rFont val="Arial"/>
        <family val="2"/>
      </rPr>
      <t xml:space="preserve"> facilities?</t>
    </r>
  </si>
  <si>
    <r>
      <t xml:space="preserve">C3i. Long-acting permanent method for males (e.g., vasectomy) offered in </t>
    </r>
    <r>
      <rPr>
        <b/>
        <u/>
        <sz val="10"/>
        <rFont val="Arial"/>
        <family val="2"/>
      </rPr>
      <t>NGO</t>
    </r>
    <r>
      <rPr>
        <b/>
        <sz val="10"/>
        <rFont val="Arial"/>
        <family val="2"/>
      </rPr>
      <t xml:space="preserve"> sector facilities?</t>
    </r>
  </si>
  <si>
    <r>
      <t xml:space="preserve">C3j. Long-acting permanent method for females (e.g., tubal ligation) offered in </t>
    </r>
    <r>
      <rPr>
        <b/>
        <u/>
        <sz val="10"/>
        <rFont val="Arial"/>
        <family val="2"/>
      </rPr>
      <t>NGO</t>
    </r>
    <r>
      <rPr>
        <b/>
        <sz val="10"/>
        <rFont val="Arial"/>
        <family val="2"/>
      </rPr>
      <t xml:space="preserve"> sector facilities?</t>
    </r>
  </si>
  <si>
    <r>
      <t xml:space="preserve">C3k. CycleBeads offered in </t>
    </r>
    <r>
      <rPr>
        <b/>
        <u/>
        <sz val="10"/>
        <rFont val="Arial"/>
        <family val="2"/>
      </rPr>
      <t>NGO</t>
    </r>
    <r>
      <rPr>
        <b/>
        <sz val="10"/>
        <rFont val="Arial"/>
        <family val="2"/>
      </rPr>
      <t xml:space="preserve"> sector facilities?</t>
    </r>
  </si>
  <si>
    <r>
      <t xml:space="preserve">C3l. Specify other contraceptive(s) offered in </t>
    </r>
    <r>
      <rPr>
        <b/>
        <u/>
        <sz val="10"/>
        <rFont val="Arial"/>
        <family val="2"/>
      </rPr>
      <t>NGO</t>
    </r>
    <r>
      <rPr>
        <b/>
        <sz val="10"/>
        <rFont val="Arial"/>
        <family val="2"/>
      </rPr>
      <t xml:space="preserve"> sector facilities</t>
    </r>
  </si>
  <si>
    <r>
      <t xml:space="preserve">C4. Are the following contraceptive methods offered through </t>
    </r>
    <r>
      <rPr>
        <b/>
        <u/>
        <sz val="10"/>
        <rFont val="Arial"/>
        <family val="2"/>
      </rPr>
      <t>social marketing</t>
    </r>
    <r>
      <rPr>
        <b/>
        <sz val="10"/>
        <rFont val="Arial"/>
        <family val="2"/>
      </rPr>
      <t xml:space="preserve">?
</t>
    </r>
    <r>
      <rPr>
        <b/>
        <sz val="8"/>
        <rFont val="Arial"/>
        <family val="2"/>
      </rPr>
      <t>(Please indicate which methods are intended to be offered. This question is not asking whether the method is in stock.)</t>
    </r>
  </si>
  <si>
    <r>
      <t xml:space="preserve">C4a. Combined oral contraceptives  offered through </t>
    </r>
    <r>
      <rPr>
        <b/>
        <u/>
        <sz val="10"/>
        <rFont val="Arial"/>
        <family val="2"/>
      </rPr>
      <t>social marketing</t>
    </r>
    <r>
      <rPr>
        <b/>
        <sz val="10"/>
        <rFont val="Arial"/>
        <family val="2"/>
      </rPr>
      <t>?</t>
    </r>
  </si>
  <si>
    <r>
      <t xml:space="preserve">C4b. Progestin-only pills offered through </t>
    </r>
    <r>
      <rPr>
        <b/>
        <u/>
        <sz val="10"/>
        <rFont val="Arial"/>
        <family val="2"/>
      </rPr>
      <t>social marketing</t>
    </r>
    <r>
      <rPr>
        <b/>
        <sz val="10"/>
        <rFont val="Arial"/>
        <family val="2"/>
      </rPr>
      <t>?</t>
    </r>
  </si>
  <si>
    <r>
      <t xml:space="preserve">C4c. Hormonal injections offered through </t>
    </r>
    <r>
      <rPr>
        <b/>
        <u/>
        <sz val="10"/>
        <rFont val="Arial"/>
        <family val="2"/>
      </rPr>
      <t>social marketing</t>
    </r>
    <r>
      <rPr>
        <b/>
        <sz val="10"/>
        <rFont val="Arial"/>
        <family val="2"/>
      </rPr>
      <t>?</t>
    </r>
  </si>
  <si>
    <r>
      <t xml:space="preserve">C4d. Hormonal implants offered through </t>
    </r>
    <r>
      <rPr>
        <b/>
        <u/>
        <sz val="10"/>
        <rFont val="Arial"/>
        <family val="2"/>
      </rPr>
      <t>social marketing</t>
    </r>
    <r>
      <rPr>
        <b/>
        <sz val="10"/>
        <rFont val="Arial"/>
        <family val="2"/>
      </rPr>
      <t>?</t>
    </r>
  </si>
  <si>
    <r>
      <t xml:space="preserve">C4e. Intrauterine devices (IUDs) offered through </t>
    </r>
    <r>
      <rPr>
        <b/>
        <u/>
        <sz val="10"/>
        <rFont val="Arial"/>
        <family val="2"/>
      </rPr>
      <t>social marketing</t>
    </r>
    <r>
      <rPr>
        <b/>
        <sz val="10"/>
        <rFont val="Arial"/>
        <family val="2"/>
      </rPr>
      <t>?</t>
    </r>
  </si>
  <si>
    <r>
      <t xml:space="preserve">C4f. Male condoms offered through </t>
    </r>
    <r>
      <rPr>
        <b/>
        <u/>
        <sz val="10"/>
        <rFont val="Arial"/>
        <family val="2"/>
      </rPr>
      <t>social marketing</t>
    </r>
    <r>
      <rPr>
        <b/>
        <sz val="10"/>
        <rFont val="Arial"/>
        <family val="2"/>
      </rPr>
      <t>?</t>
    </r>
  </si>
  <si>
    <r>
      <t xml:space="preserve">C4g. Female condoms offered through </t>
    </r>
    <r>
      <rPr>
        <b/>
        <u/>
        <sz val="10"/>
        <rFont val="Arial"/>
        <family val="2"/>
      </rPr>
      <t>social marketing</t>
    </r>
    <r>
      <rPr>
        <b/>
        <sz val="10"/>
        <rFont val="Arial"/>
        <family val="2"/>
      </rPr>
      <t>?</t>
    </r>
  </si>
  <si>
    <r>
      <t xml:space="preserve">C4h. Emergency contraceptive pills offered through </t>
    </r>
    <r>
      <rPr>
        <b/>
        <u/>
        <sz val="10"/>
        <rFont val="Arial"/>
        <family val="2"/>
      </rPr>
      <t>social marketing</t>
    </r>
    <r>
      <rPr>
        <b/>
        <sz val="10"/>
        <rFont val="Arial"/>
        <family val="2"/>
      </rPr>
      <t>?</t>
    </r>
  </si>
  <si>
    <r>
      <t xml:space="preserve">C4i. Long-acting permanent method for males (e.g., vasectomy) offered through </t>
    </r>
    <r>
      <rPr>
        <b/>
        <u/>
        <sz val="10"/>
        <rFont val="Arial"/>
        <family val="2"/>
      </rPr>
      <t>social marketing</t>
    </r>
    <r>
      <rPr>
        <b/>
        <sz val="10"/>
        <rFont val="Arial"/>
        <family val="2"/>
      </rPr>
      <t>?</t>
    </r>
  </si>
  <si>
    <r>
      <t xml:space="preserve">C4j. Long-acting permanent method for females (e.g., tubal ligation) offered through </t>
    </r>
    <r>
      <rPr>
        <b/>
        <u/>
        <sz val="10"/>
        <rFont val="Arial"/>
        <family val="2"/>
      </rPr>
      <t>social marketing</t>
    </r>
    <r>
      <rPr>
        <b/>
        <sz val="10"/>
        <rFont val="Arial"/>
        <family val="2"/>
      </rPr>
      <t>?</t>
    </r>
  </si>
  <si>
    <r>
      <t xml:space="preserve">C4k. CycleBeads offered through </t>
    </r>
    <r>
      <rPr>
        <b/>
        <u/>
        <sz val="10"/>
        <rFont val="Arial"/>
        <family val="2"/>
      </rPr>
      <t>social marketing</t>
    </r>
    <r>
      <rPr>
        <b/>
        <sz val="10"/>
        <rFont val="Arial"/>
        <family val="2"/>
      </rPr>
      <t>?</t>
    </r>
  </si>
  <si>
    <r>
      <t xml:space="preserve">C4l. Specify other contraceptive(s) offered through </t>
    </r>
    <r>
      <rPr>
        <b/>
        <u/>
        <sz val="10"/>
        <rFont val="Arial"/>
        <family val="2"/>
      </rPr>
      <t>social marketing</t>
    </r>
  </si>
  <si>
    <t>C5. Comments about methods offered</t>
  </si>
  <si>
    <t>D. Policies (Commitment)</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</si>
  <si>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</si>
  <si>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</si>
  <si>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</si>
  <si>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</si>
  <si>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</si>
  <si>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D2a. For which sector(s) (public, NGO, social marketing, commercial sector) are there duties, taxes, or fees?</t>
  </si>
  <si>
    <t>D2b. How much are the duties, taxes, or fees?</t>
  </si>
  <si>
    <r>
      <t xml:space="preserve">D3. Are there policies that </t>
    </r>
    <r>
      <rPr>
        <b/>
        <u/>
        <sz val="10"/>
        <rFont val="Arial"/>
        <family val="2"/>
      </rPr>
      <t>hinder</t>
    </r>
    <r>
      <rPr>
        <b/>
        <sz val="10"/>
        <rFont val="Arial"/>
        <family val="2"/>
      </rPr>
      <t xml:space="preserve"> the ability of the private sector (commercial sector, NGOs, or social marketing) to provide contraceptive methods? </t>
    </r>
    <r>
      <rPr>
        <b/>
        <sz val="8"/>
        <rFont val="Arial"/>
        <family val="2"/>
      </rPr>
      <t>(e.g. price controls, distribution limitations, taxes/duties, advertising bans)</t>
    </r>
  </si>
  <si>
    <t>D3a. Description of policies hindering the private sector</t>
  </si>
  <si>
    <r>
      <t xml:space="preserve">D4. Are there policies that </t>
    </r>
    <r>
      <rPr>
        <b/>
        <u/>
        <sz val="10"/>
        <rFont val="Arial"/>
        <family val="2"/>
      </rPr>
      <t>enable</t>
    </r>
    <r>
      <rPr>
        <b/>
        <sz val="10"/>
        <rFont val="Arial"/>
        <family val="2"/>
      </rPr>
      <t xml:space="preserve"> the private sector (commercial sector, NGOs, or social marketing) to provide contraceptive methods?</t>
    </r>
  </si>
  <si>
    <t>D4a. Description of policies enabling the private sector</t>
  </si>
  <si>
    <r>
      <t xml:space="preserve">D5. Do policies or regulations exist that </t>
    </r>
    <r>
      <rPr>
        <b/>
        <u/>
        <sz val="10"/>
        <rFont val="Arial"/>
        <family val="2"/>
      </rPr>
      <t>restrict</t>
    </r>
    <r>
      <rPr>
        <b/>
        <sz val="10"/>
        <rFont val="Arial"/>
        <family val="2"/>
      </rPr>
      <t xml:space="preserve"> who can dispense or sell particular contraceptive methods?</t>
    </r>
  </si>
  <si>
    <t>D5a. Name of contraceptive method 1</t>
  </si>
  <si>
    <t>D5ai. Description of public sector restriction regarding who is allowed to dispense or sell method 1</t>
  </si>
  <si>
    <t>D5aii. Description of private sector restriction regarding who is allowed to dispense or sell method 1</t>
  </si>
  <si>
    <t>D5b. Name of contraceptive method 2</t>
  </si>
  <si>
    <t>D5bi. Description of public sector restriction regarding who is allowed to dispense or sell method 2</t>
  </si>
  <si>
    <t>D5bii. Description of private sector restriction regarding who is allowed to dispense or sell method 2</t>
  </si>
  <si>
    <t>D5c. Name of contraceptive method 3</t>
  </si>
  <si>
    <t>D5ci. Description of public sector restriction regarding who is allowed to dispense or sell method 3</t>
  </si>
  <si>
    <t>D5cii. Description of private sector restriction regarding who is allowed to dispense or sell method 3</t>
  </si>
  <si>
    <r>
      <t xml:space="preserve">D6a. Laws/regulations/policies limiting access to family planning services for </t>
    </r>
    <r>
      <rPr>
        <b/>
        <u/>
        <sz val="10"/>
        <rFont val="Arial"/>
        <family val="2"/>
      </rPr>
      <t>unmarried people</t>
    </r>
    <r>
      <rPr>
        <b/>
        <sz val="10"/>
        <rFont val="Arial"/>
        <family val="2"/>
      </rPr>
      <t>?</t>
    </r>
  </si>
  <si>
    <t>D6ai. Description of the rules/policies limiting access for unmarried people</t>
  </si>
  <si>
    <t>D6aii. Are the rules/policies limiting access for unmarried people implemented?</t>
  </si>
  <si>
    <t>D6b. Laws/regulations/policies limiting access to family planning for young people?</t>
  </si>
  <si>
    <t>D6bi. Description of the rules or policies limiting access for young people</t>
  </si>
  <si>
    <t>D6bii. Are the rules/policies limiting access for young people implemented?</t>
  </si>
  <si>
    <t>D6c. Laws/regulations/policies limiting access to family planning services to other sub-populations?</t>
  </si>
  <si>
    <t>D6ci. Description of the rules or policies limiting access for other sub-populations</t>
  </si>
  <si>
    <t>D6cii. Are the rules/policies limiting access for other sub-populations implemented?</t>
  </si>
  <si>
    <r>
      <t xml:space="preserve">D7. Are there charges to the client in the public sector for family planning services or commodities? </t>
    </r>
    <r>
      <rPr>
        <b/>
        <sz val="8"/>
        <rFont val="Arial"/>
        <family val="2"/>
      </rPr>
      <t>(This question refers to charges by policy, not under-the-table charges.)</t>
    </r>
  </si>
  <si>
    <t>D7a. Charges to client in public sector for family planning services?</t>
  </si>
  <si>
    <t>D7b. Charges to client in public sector for family planning commodities?</t>
  </si>
  <si>
    <t>D7c. If there are charges, are there exemptions for people who cannot afford to pay?</t>
  </si>
  <si>
    <t>D7ci. Description of exemptions</t>
  </si>
  <si>
    <t>D8. Inclusion of contraceptives in country's National Essential Medicine List (NEML) or other equivalent priority list</t>
  </si>
  <si>
    <t>D8a. Are combined oral contraceptives included on the NEML?</t>
  </si>
  <si>
    <t>D8b. Are progestin-only pills included on the NEML?</t>
  </si>
  <si>
    <t>D8c. Are hormonal injections included on the NEML?</t>
  </si>
  <si>
    <t>D8d. Are hormonal implants included on the NEML?</t>
  </si>
  <si>
    <t>D8e. Are intrauterine devices (IUDs) included on the NEML?</t>
  </si>
  <si>
    <t>D8f. Are male condoms included on the NEML?</t>
  </si>
  <si>
    <t>D8g. Are female condoms included on the NEML?</t>
  </si>
  <si>
    <t>D8h. Are emergency contraceptive pills included on the NEML?</t>
  </si>
  <si>
    <t>D8i. Are CycleBeads included on the NEML?</t>
  </si>
  <si>
    <t>D8j. Are any other contraceptives included on the NEML?</t>
  </si>
  <si>
    <t>D8ji. Name of other contraceptive on NEML</t>
  </si>
  <si>
    <t>D9. Year of National Essential Medicine List (NEML)</t>
  </si>
  <si>
    <t xml:space="preserve">D10. Name of national essential medicine list </t>
  </si>
  <si>
    <t>D11. Notes about the NEML</t>
  </si>
  <si>
    <t>D12. Information in country's Poverty Reduction Strategy Paper (PRSP)</t>
  </si>
  <si>
    <t>D12a. Year of Poverty Reduction Strategy Paper (PRSP)
(most recent actual PRSP on IMF's site (not progress or summary report)</t>
  </si>
  <si>
    <t>D12b. Is family planning or reproductive health a priority in the PRSP?</t>
  </si>
  <si>
    <t>D12c. Is contraceptive security included in the PRSP?</t>
  </si>
  <si>
    <t>D12d. Is contraceptive prevalence rate (CPR) included as an indicator in the PRSP?</t>
  </si>
  <si>
    <t>D12e. Are contraceptive supply indicators included in the PRSP?</t>
  </si>
  <si>
    <t>D12f. Notes about the PRSP</t>
  </si>
  <si>
    <r>
      <t xml:space="preserve">E1. Have stockouts occurred for any contraceptive at the central level in the last 12 months?
</t>
    </r>
    <r>
      <rPr>
        <b/>
        <sz val="8"/>
        <rFont val="Arial"/>
        <family val="2"/>
      </rPr>
      <t>(The central level refers to the central level warehouse for the public sector.)</t>
    </r>
  </si>
  <si>
    <r>
      <t xml:space="preserve">E2. In the last 12 months, has there ever been a stockout at the central level of any of the following contraceptives offered in public sector facilities?
</t>
    </r>
    <r>
      <rPr>
        <b/>
        <sz val="8"/>
        <rFont val="Arial"/>
        <family val="2"/>
      </rPr>
      <t>(If a method is not intended to be offered in public sector facilities, in most cases stockouts will be not applicable ("N/A").)</t>
    </r>
  </si>
  <si>
    <t>E2a. Combined oral contraceptives stocked out at central level in last 12 months?</t>
  </si>
  <si>
    <t>E2b. Progestin-only pills stocked out at central level in last 12 months?</t>
  </si>
  <si>
    <t>E2c. Hormonal injections stocked out at central level in last 12 months?</t>
  </si>
  <si>
    <t>E2d. Hormonal implants stocked out at central level in last 12 months?</t>
  </si>
  <si>
    <t>E2e. Intrauterine devices (IUDs) stocked out at central level in last 12 months?</t>
  </si>
  <si>
    <t>E2f. Male condoms stocked out at central level in last 12 months?</t>
  </si>
  <si>
    <t>E2g. Female condoms stocked out at central level in last 12 months?</t>
  </si>
  <si>
    <t>E2h. Emergency contraceptive pills stocked out at central level in last 12 months?</t>
  </si>
  <si>
    <t>E2i. CycleBeads stocked out at central level in last 12 months?</t>
  </si>
  <si>
    <t>E2j. Time period of reports reviewed</t>
  </si>
  <si>
    <t>E2k. Data source for stockout information</t>
  </si>
  <si>
    <r>
      <t xml:space="preserve">E3. Are stockouts a large problem in your country at the following levels? 
</t>
    </r>
    <r>
      <rPr>
        <b/>
        <sz val="8"/>
        <rFont val="Arial"/>
        <family val="2"/>
      </rPr>
      <t>(i.e., Are they common or do they tend to last for a long time?)</t>
    </r>
  </si>
  <si>
    <r>
      <t>E3a. Are stockouts a large problem at the service delivery point level?</t>
    </r>
    <r>
      <rPr>
        <b/>
        <sz val="8"/>
        <rFont val="Arial"/>
        <family val="2"/>
      </rPr>
      <t xml:space="preserve"> 
(i.e., public sector health facilities)</t>
    </r>
  </si>
  <si>
    <r>
      <t xml:space="preserve">E3b. Are stockouts a large problem at the central level? 
</t>
    </r>
    <r>
      <rPr>
        <b/>
        <sz val="8"/>
        <rFont val="Arial"/>
        <family val="2"/>
      </rPr>
      <t>(i.e., central level warehouse for the public sector)</t>
    </r>
  </si>
  <si>
    <t>F. Overall comments about challenges or successes with contraceptive security in your country</t>
  </si>
  <si>
    <t>Region</t>
  </si>
  <si>
    <t xml:space="preserve">Afghanistan </t>
  </si>
  <si>
    <t>Europe and Asia</t>
  </si>
  <si>
    <t xml:space="preserve">Armenia </t>
  </si>
  <si>
    <t xml:space="preserve">Azerbaijan </t>
  </si>
  <si>
    <t xml:space="preserve">Bangladesh </t>
  </si>
  <si>
    <t xml:space="preserve">Bolivia </t>
  </si>
  <si>
    <t>LAC</t>
  </si>
  <si>
    <t xml:space="preserve">Burkina Faso </t>
  </si>
  <si>
    <t>Africa</t>
  </si>
  <si>
    <t xml:space="preserve">Burundi </t>
  </si>
  <si>
    <t xml:space="preserve">Democratic Republic of Congo </t>
  </si>
  <si>
    <t xml:space="preserve">Dominican Republic </t>
  </si>
  <si>
    <t xml:space="preserve">El Salvador </t>
  </si>
  <si>
    <t xml:space="preserve">Ethiopia </t>
  </si>
  <si>
    <t xml:space="preserve">Gambia </t>
  </si>
  <si>
    <t xml:space="preserve">Georgia </t>
  </si>
  <si>
    <t xml:space="preserve">Ghana </t>
  </si>
  <si>
    <t xml:space="preserve">Guatemala </t>
  </si>
  <si>
    <t xml:space="preserve">Guinea </t>
  </si>
  <si>
    <t xml:space="preserve">Haiti </t>
  </si>
  <si>
    <t xml:space="preserve">Honduras </t>
  </si>
  <si>
    <t xml:space="preserve">India </t>
  </si>
  <si>
    <t xml:space="preserve">Kenya </t>
  </si>
  <si>
    <t xml:space="preserve">Liberia </t>
  </si>
  <si>
    <t xml:space="preserve">Madagascar </t>
  </si>
  <si>
    <t xml:space="preserve">Malawi </t>
  </si>
  <si>
    <t xml:space="preserve">Mali </t>
  </si>
  <si>
    <t xml:space="preserve">Mozambique </t>
  </si>
  <si>
    <t xml:space="preserve">Nepal </t>
  </si>
  <si>
    <t xml:space="preserve">Nicaragua </t>
  </si>
  <si>
    <t xml:space="preserve">Nigeria </t>
  </si>
  <si>
    <t xml:space="preserve">Pakistan </t>
  </si>
  <si>
    <t xml:space="preserve">Paraguay </t>
  </si>
  <si>
    <t xml:space="preserve">Philippines </t>
  </si>
  <si>
    <t xml:space="preserve">Russia </t>
  </si>
  <si>
    <t xml:space="preserve">Rwanda </t>
  </si>
  <si>
    <t xml:space="preserve">Senegal </t>
  </si>
  <si>
    <t xml:space="preserve">South Sudan </t>
  </si>
  <si>
    <t xml:space="preserve">Tanzania </t>
  </si>
  <si>
    <t xml:space="preserve">Togo </t>
  </si>
  <si>
    <t xml:space="preserve">Uganda </t>
  </si>
  <si>
    <t xml:space="preserve">Ukraine </t>
  </si>
  <si>
    <t xml:space="preserve">Yemen </t>
  </si>
  <si>
    <t xml:space="preserve">Zambia </t>
  </si>
  <si>
    <t xml:space="preserve">Zimbabwe </t>
  </si>
  <si>
    <r>
      <t>Notes:</t>
    </r>
    <r>
      <rPr>
        <sz val="9"/>
        <rFont val="Arial"/>
        <family val="2"/>
      </rPr>
      <t xml:space="preserve"> N/A = not applicable</t>
    </r>
  </si>
  <si>
    <t xml:space="preserve">Commonly used acronyms include: </t>
  </si>
  <si>
    <t>CPT - contraceptive procurement table,  LMIS - logistics management information system, MOH - Ministry of Health, RHI - RHInterchange (http://rhi.rhsupplies.org)</t>
  </si>
  <si>
    <r>
      <t xml:space="preserve">Contraceptive Security Indicators Data 2012
</t>
    </r>
    <r>
      <rPr>
        <b/>
        <sz val="10"/>
        <color indexed="9"/>
        <rFont val="Arial"/>
        <family val="2"/>
      </rPr>
      <t>All Surveyed Countries</t>
    </r>
    <r>
      <rPr>
        <b/>
        <sz val="9"/>
        <color indexed="9"/>
        <rFont val="Arial"/>
        <family val="2"/>
      </rPr>
      <t xml:space="preserve">
</t>
    </r>
    <r>
      <rPr>
        <b/>
        <i/>
        <sz val="9"/>
        <color indexed="9"/>
        <rFont val="Arial"/>
        <family val="2"/>
      </rPr>
      <t>with data filters and grouping</t>
    </r>
    <r>
      <rPr>
        <b/>
        <sz val="10"/>
        <color indexed="9"/>
        <rFont val="Arial"/>
        <family val="2"/>
      </rPr>
      <t xml:space="preserve">
</t>
    </r>
  </si>
  <si>
    <r>
      <t xml:space="preserve">B3a. What was the time period covered by the forecasted/quantified amount? (mm/yy-mm/yy)
</t>
    </r>
    <r>
      <rPr>
        <b/>
        <sz val="8"/>
        <rFont val="Arial"/>
        <family val="2"/>
      </rPr>
      <t>(should ideally be FY '10-'11)</t>
    </r>
  </si>
  <si>
    <r>
      <t xml:space="preserve">B8c. In total, how much did the government spend on contraceptive procurement for the public sector? (in US$)
</t>
    </r>
    <r>
      <rPr>
        <b/>
        <sz val="8"/>
        <rFont val="Arial"/>
        <family val="2"/>
      </rPr>
      <t xml:space="preserve">
This will auto-calculate. (It will sum internally generated funds and other government funds.)
</t>
    </r>
    <r>
      <rPr>
        <b/>
        <sz val="10"/>
        <rFont val="Arial"/>
        <family val="2"/>
      </rPr>
      <t xml:space="preserve">
</t>
    </r>
  </si>
  <si>
    <r>
      <t xml:space="preserve">B9d. Total value of in-kind donations and Global Fund grants spent on contraceptive procurement for the public sector
</t>
    </r>
    <r>
      <rPr>
        <b/>
        <i/>
        <sz val="10"/>
        <rFont val="Arial"/>
        <family val="2"/>
      </rPr>
      <t>This will auto-calculate. (It will sum in-kind donations and all Global Fund procurements.)</t>
    </r>
  </si>
  <si>
    <t>Contraceptive Security Sub-Committee of the Coordinated Procurement and Distribution Committee at the MoPH</t>
  </si>
  <si>
    <t>Futures Group/COMPRI-A Project, Afghanistan Social Marketing Organization (ASMO), Marie Stopes (very small scale)</t>
  </si>
  <si>
    <t>Marie Stopes, ASMO</t>
  </si>
  <si>
    <t/>
  </si>
  <si>
    <t>UNFPA</t>
  </si>
  <si>
    <t>Reproductive Health Department</t>
  </si>
  <si>
    <t>Central Medical Store</t>
  </si>
  <si>
    <t>01/11-12/11</t>
  </si>
  <si>
    <t>Afghanistan just completed its first NHA and will be able to provide this data in the future.</t>
  </si>
  <si>
    <t>Most likely $0</t>
  </si>
  <si>
    <t xml:space="preserve">World Bank &amp; EU (provide funds for pharmaceuticals, including contraceptives, as part of the Basic Package of Health Services) </t>
  </si>
  <si>
    <t>UNFPA &amp; USAID</t>
  </si>
  <si>
    <t>Commercial sector</t>
  </si>
  <si>
    <t>Import duties are taken as a percentage of total in products for distribution (not cash).</t>
  </si>
  <si>
    <t>National Essential Drug List inclues contraceptives</t>
  </si>
  <si>
    <t>2007 (December)</t>
  </si>
  <si>
    <t>National Licensed Drug List</t>
  </si>
  <si>
    <t>The list is currently being updated and revised. Drugs may be added to the list with justification.</t>
  </si>
  <si>
    <t>N/A - There are only limited centrally provided contraceptives to the public sector.</t>
  </si>
  <si>
    <t>There is currently an overstock of Depo-provera at a national level.</t>
  </si>
  <si>
    <t xml:space="preserve">20 FP units and 26 youth-friendly health centers have been supplied with contraceptives worth $12,612. (In addition, $7,036 worth of male condoms were donated to NGOs implementing HIV/AIDS prevention projects and $276 distributed among military recruits.) </t>
  </si>
  <si>
    <t>Mission East</t>
  </si>
  <si>
    <t>For HIV/AIDS prevention only</t>
  </si>
  <si>
    <t>Spermicides</t>
  </si>
  <si>
    <t>National Strategy, Program and Actions Timeframe on Reproductive Health Improvement</t>
  </si>
  <si>
    <t>2007-2015</t>
  </si>
  <si>
    <t>20% VAT</t>
  </si>
  <si>
    <t>There are advertising ban policies. In particular, contraceptive pills and spermicides are not among the "over the counter" medicines and cannot be advertised. For the advertisement of other contraceptives, Ministry of Health approval is required.</t>
  </si>
  <si>
    <t>Pills, IUDs, spermicides</t>
  </si>
  <si>
    <t xml:space="preserve">Only Ob/Gyns can provide IUD insertions. Family doctors provide FP counseling and dispense all methods except for hormonal pills and IUD insertions. Nurses can only refer for FP counselling and dispense condoms. </t>
  </si>
  <si>
    <t>Essential Medicine List of the Republic of Armenia (We would like to draw your attention to the corrected date for issuing the Essential Drug List, which is 2007, and not 2010 as it was stated earlier.)</t>
  </si>
  <si>
    <t>IUDs, condoms, and spermicides are not on the list because they are not drugs. Implants are not registered.</t>
  </si>
  <si>
    <t>UNFPA; MOH Division of Mother and Child Health</t>
  </si>
  <si>
    <t>Research Institute of Obstetrics and Gynecology</t>
  </si>
  <si>
    <t>Director, National RH Coordinator</t>
  </si>
  <si>
    <t>01/09-12/09</t>
  </si>
  <si>
    <t>The Global Fund PQR Transaction Summary</t>
  </si>
  <si>
    <t>July 2011 purchase orders (one delivery arrived in 2011 and one in 2012)</t>
  </si>
  <si>
    <t>The forecast data was for 2009.</t>
  </si>
  <si>
    <t>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t>
  </si>
  <si>
    <t>spermicides</t>
  </si>
  <si>
    <t>Commercial sector (no information regarding other sectors)</t>
  </si>
  <si>
    <t>For oral pills - 18% VAT + 1% other fees; for medical devices (condom, IUD) - up to 36% VAT</t>
  </si>
  <si>
    <t>There is a policy that allows advertising of condoms only after midnight, which is seen as hindering promotional efforts.</t>
  </si>
  <si>
    <t>There is no price control policy.</t>
  </si>
  <si>
    <t>IUDs, oral contraceptives, sterilization</t>
  </si>
  <si>
    <t xml:space="preserve">Currently only ob/gyns can provide FP services. Therefore, people from remote rural areas need to travel to a central regional hospital or FP clinic to get sterilization.   </t>
  </si>
  <si>
    <t xml:space="preserve">Currently only ob/gyns can provide FP services. Therefore, people from remote rural areas need to travel to a central regional hospital or FP clinic to get an IUD insertion, OC prescription or sterilization.   </t>
  </si>
  <si>
    <t>Essential Drug List</t>
  </si>
  <si>
    <t>Improving the system of delivering high quality contraceptives and medicines was a "measure and action" but not an indicator.</t>
  </si>
  <si>
    <t>There is a need for stronger government commitment towards the advancement of FP efforts in the country, including public sector contraception procurement.</t>
  </si>
  <si>
    <t>Logistics Coordination Forum (LCF), Forecasting Working Group (FWG)</t>
  </si>
  <si>
    <t>Social Marketing Company (SMC)</t>
  </si>
  <si>
    <t>Family Planning Association of Bangladesh, Marie Stopes, Pop Council, Management Sciences for Health/Systems for Improved Access to Pharmaceuticals and Services (SIAPS) Program</t>
  </si>
  <si>
    <t>USAID, World Bank, JICA, GiZ, CIDA, KfW, DFID</t>
  </si>
  <si>
    <t xml:space="preserve">Directorate General of Family Planning (DGFP), National Institute of Population, Research and Training, Ministry of Health and Family Welfare (MOHFW)  </t>
  </si>
  <si>
    <t>Directorate General Family Planning (DGFP) central warehouse</t>
  </si>
  <si>
    <t xml:space="preserve">Population Science Department of  Dhaka University </t>
  </si>
  <si>
    <t>USAID</t>
  </si>
  <si>
    <t>Director, OPHNE</t>
  </si>
  <si>
    <t>One year between 2011 and 2016</t>
  </si>
  <si>
    <t>Management Sciences for Health/SIAPS Program</t>
  </si>
  <si>
    <t>07/10-06/11</t>
  </si>
  <si>
    <t>DGFP procurement plan</t>
  </si>
  <si>
    <t>DGFP</t>
  </si>
  <si>
    <t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t>
  </si>
  <si>
    <t>KfW</t>
  </si>
  <si>
    <t>Directorate General of Family Planning</t>
  </si>
  <si>
    <t>NGOs obtain their commodities from the government.</t>
  </si>
  <si>
    <t>Health, Population, Nutrition Sector Development Program</t>
  </si>
  <si>
    <t>2011-2016</t>
  </si>
  <si>
    <t>Private sector</t>
  </si>
  <si>
    <t>2.25% VAT, payable in advance</t>
  </si>
  <si>
    <t>Private sector needs specific permission to import &amp; distribute contraceptive commodities.</t>
  </si>
  <si>
    <t>There is a policy to use IUDs and implants for long-term methods, and they are subject to a regulation that they should be inserted by a trained doctor and/or paramedic in a clinical environment. NGO clinics can offer these methods upon receiving them from the government.</t>
  </si>
  <si>
    <t>Injectables</t>
  </si>
  <si>
    <t>Community workers cannot initiate the first dose.</t>
  </si>
  <si>
    <t>All methods</t>
  </si>
  <si>
    <t>All personnel need government authorization.</t>
  </si>
  <si>
    <t>Unmarried women can't receive IUDs, injectables, implants, or tubal ligation.</t>
  </si>
  <si>
    <t>Low parity individuals can't receive an IUD, tubal ligation, or vasectomy. Non-parous women can't receive injectables or implants.</t>
  </si>
  <si>
    <t>Approved contraceptive list</t>
  </si>
  <si>
    <t>DGFP web-based Logistics Management Information System (LMIS) - www.dgfplmis.org</t>
  </si>
  <si>
    <t>The bottleneck in procurement management has been addressed, and now procurement management is almost streamlined through the DGFP Online Procurement Tracker (www.dgfplmis.org).</t>
  </si>
  <si>
    <t>Comité Nacional de Disponibilidad Asegurada de Anticonceptivos (DAIA) (National Contraceptive Security Committee)</t>
  </si>
  <si>
    <t>PROSALUD/PROMESO (Programa de Mercadeo Social)</t>
  </si>
  <si>
    <t>Centro de Investigacion, Educacion y Sevicios (CIES) (IPPF affiliate)</t>
  </si>
  <si>
    <t xml:space="preserve">DINAMED (Direccion Nacional de Medicamentos - National Essential Medicines Directorate), Unidad de Servicios de Salud y Calidad (USSC) - Health Services and Quality Unit    </t>
  </si>
  <si>
    <t>Central de Abastecimiento de Suministros en Salud (CEASS)</t>
  </si>
  <si>
    <t>USAID | DELIVER PROJECT</t>
  </si>
  <si>
    <t>PROSALUD, CIES, USAID | DELIVER PROJECT, USAID, UNFPA</t>
  </si>
  <si>
    <t>Various</t>
  </si>
  <si>
    <t>PROSALUD/PROMESO, for the Social Marketing Program (for public and NGO sectors). (No public sector-only forecast.)</t>
  </si>
  <si>
    <t xml:space="preserve"> 01/11-12/11</t>
  </si>
  <si>
    <t>Municipal level, from taxes</t>
  </si>
  <si>
    <t>See comment in B10</t>
  </si>
  <si>
    <t>Donor records</t>
  </si>
  <si>
    <t xml:space="preserve"> (Direct purchase by UNFPA at request of the MOH)</t>
  </si>
  <si>
    <t>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t>
  </si>
  <si>
    <t>N/A, because the central government did not finance any contraceptive procurement</t>
  </si>
  <si>
    <t>Currently, only in the case of donations are contraceptive commodities available at CEASS (the central warehouse), a parastatal entity.</t>
  </si>
  <si>
    <t>Patch (Evra)</t>
  </si>
  <si>
    <t>All sectors are subject to tax payment (except for condoms, which are exempt only of the VAT tax for its import, not for sales)</t>
  </si>
  <si>
    <t>10% for customs tax and VAT tax, plus 14% of VAT tax and 3% of transaction tax, both for sales</t>
  </si>
  <si>
    <t>2011-2013</t>
  </si>
  <si>
    <t>Lista Nacional de Medicamentos - LINAME (National List of Medicines), Lista Basica de Insumos Medicos (Basic list of medical supplies)</t>
  </si>
  <si>
    <t>Don't Know</t>
  </si>
  <si>
    <t>Sistema Nacional de Informacion en Salud (National Health Information System)</t>
  </si>
  <si>
    <t>Bolivia´s government has launched the Supreme Decree 1008, which approved the bid by provider and price for the purchase of medicines and supplies. This means a great challenge and an opportunity for the purchase of contraceptives at the national level.</t>
  </si>
  <si>
    <t>Reproductive Health Commodities Security Follow-up Committee</t>
  </si>
  <si>
    <t>PROMACO</t>
  </si>
  <si>
    <t>ABBEF (IPPF afiliate), Marie Stopes International (MSI)</t>
  </si>
  <si>
    <t>Association of private pharmacists</t>
  </si>
  <si>
    <t>UNFPA, USAID, IPPF</t>
  </si>
  <si>
    <t>Maternal and Child Health Directorate (DSME), Pharmacy Directorate, and Planning and Research Directorate (DEP)</t>
  </si>
  <si>
    <t>CAMEG (Central Medical Stores)</t>
  </si>
  <si>
    <t>Finance department of the MOH, National Population Council (CONAPO)</t>
  </si>
  <si>
    <t>Burkina Midwives' Association (ABSF), Permanent Secretary of the National Council of the Fight Against AIDS (SP/CNLS)</t>
  </si>
  <si>
    <t>Maternal and Child Health Directorate (DSME)</t>
  </si>
  <si>
    <t>Director</t>
  </si>
  <si>
    <t>1/11-12/11</t>
  </si>
  <si>
    <t>Finance Department of MOH/PipeLine database, CAMEG</t>
  </si>
  <si>
    <t>This amount was communicated by the Finance Department of the MOH during the  March 2011 CPTs results presentation to the partners.</t>
  </si>
  <si>
    <t>Taxes</t>
  </si>
  <si>
    <t>CPT, PipeLine database, CAMEG</t>
  </si>
  <si>
    <t>UNFPA (US$ 2,433,842), WAHO (US$ 23,128)</t>
  </si>
  <si>
    <t>CPT, CAMEG, RHInterchange</t>
  </si>
  <si>
    <t xml:space="preserve">Total value of commodities ordered for the public sector in 2011   </t>
  </si>
  <si>
    <t>CAMEG pre-financed the Government orders and was reimbursed by MOH (Goverment Budget). Currently, the administrative process is ongoing to reimburse CAMEG for the 2011 expenditures. Total value of the invoice is US$ 1.0 million.</t>
  </si>
  <si>
    <t xml:space="preserve">CAMEG and donors have ordered all the quantities needed in 2011. </t>
  </si>
  <si>
    <t>CAMEG</t>
  </si>
  <si>
    <t>Reproductive Health Commodity Security Strategic Plan 2009 - 2015</t>
  </si>
  <si>
    <t>2009-2015</t>
  </si>
  <si>
    <t>2.4%</t>
  </si>
  <si>
    <t>IUDs and implants</t>
  </si>
  <si>
    <t>Provided only by health professionals (medical doctors and nurses)</t>
  </si>
  <si>
    <t>Orals</t>
  </si>
  <si>
    <t>Community Health Workers (CHWs) cannot prescribe pills, but FP clients can replenish their stocks of pills from the CHWs.</t>
  </si>
  <si>
    <t>National  Essential Medicines List (LNME)</t>
  </si>
  <si>
    <t>A supply indicator is included for generic and essential drugs. It does not refer directly to RH or FP supplies though.</t>
  </si>
  <si>
    <t xml:space="preserve">01/11-12/11 </t>
  </si>
  <si>
    <t>CAMEG warehouse report</t>
  </si>
  <si>
    <t>USAID/Washington, GH/PRH</t>
  </si>
  <si>
    <t>USAID/W/PRH and RHInterchange</t>
  </si>
  <si>
    <t>from September 2011</t>
  </si>
  <si>
    <t>This amount does not include any Global Fund grants that might have been used to procure condoms.</t>
  </si>
  <si>
    <t>Liste des médicaments essentiels du Burundi</t>
  </si>
  <si>
    <t>National Reproductive Health Program in Burundi</t>
  </si>
  <si>
    <t>Groupe de Technique sur la Securisation des Produits de Santé de Reproduction (Reproductive Health Commodity Security Technical Group)</t>
  </si>
  <si>
    <t>Population Services International/Association de Santé Familial (PSI/ASF)</t>
  </si>
  <si>
    <t>Association pour le Bien Etre Familial (ABEF)</t>
  </si>
  <si>
    <t>USAID, World Bank</t>
  </si>
  <si>
    <t>UNFPA, WHO</t>
  </si>
  <si>
    <t>National Program for Essential Drugs, National Reproductive Health Program, Directorate of Planning, Directorate of Family and Specific Groups</t>
  </si>
  <si>
    <t xml:space="preserve">Programme National de Santé de la Reproduction </t>
  </si>
  <si>
    <t>Chief of Commodities Division</t>
  </si>
  <si>
    <t>10/10-09/11</t>
  </si>
  <si>
    <t>USAID and UNFPA conducted quantifications for their respective programs.</t>
  </si>
  <si>
    <t>No government budget line allocated for contraceptive procurement</t>
  </si>
  <si>
    <t>UNFPA, USAID</t>
  </si>
  <si>
    <t>Amount not known.</t>
  </si>
  <si>
    <t>This amount does not include any Global Fund grants used for condoms.</t>
  </si>
  <si>
    <t>Donors procure 100% of contraceptives in the country.</t>
  </si>
  <si>
    <t>Strategie National pour la Securisation des Commodités de Santé de la Reproduction</t>
  </si>
  <si>
    <t>2008-2012</t>
  </si>
  <si>
    <t>5% fees</t>
  </si>
  <si>
    <t>Article 178 of penal code from the colonial era (noting that acts likely to prevent conception would be penalized, including selling, distributing, exhibiting, and disseminating contraceptives)</t>
  </si>
  <si>
    <t>Article 178 of penal code from the colonial era</t>
  </si>
  <si>
    <t>National Essential Drugs List</t>
  </si>
  <si>
    <t>Document not available on IMF's website</t>
  </si>
  <si>
    <t>Warehouse report</t>
  </si>
  <si>
    <t>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t>
  </si>
  <si>
    <t>Comite para la Disponibilidad Asegurada de Insumos y Anticonceptivos (Contraceptive and Commodity Security Committee)</t>
  </si>
  <si>
    <t>PROFAMILIA (Family Well-Being Association/IPPF affiliate), ADOPLAFAM (Dominican Family Planning Association), MUDE (Dominican Women in Development)</t>
  </si>
  <si>
    <t>PROFAMILIA, ADOPLAFAM, MUDE and 30 more institutions</t>
  </si>
  <si>
    <t>UNFPA, OPS/OMS (Pan American Health Organization/World Health Organization)</t>
  </si>
  <si>
    <t>Reproductive health, logistics, HIV program, pharmacy units</t>
  </si>
  <si>
    <t>Central Warehouse MOH</t>
  </si>
  <si>
    <t>Reproductive health department</t>
  </si>
  <si>
    <t>Subdirector</t>
  </si>
  <si>
    <t>Contraceptive procurement table</t>
  </si>
  <si>
    <t>UNFPA (Reimbursement to the Dominican Government)</t>
  </si>
  <si>
    <t>(Reimbursement to the Dominican Government)</t>
  </si>
  <si>
    <t>November 2011 purchase order (for delivery in 2012)</t>
  </si>
  <si>
    <t>Direccion Materno Infantil y Adolescentes/PF program (Maternal, Infant, and Adolescent Directorate/Family Planning program)</t>
  </si>
  <si>
    <t>Vaginal spermicides</t>
  </si>
  <si>
    <t xml:space="preserve">Emergency contraceptives are not purchased by the MOH. However, donations are often received by the MOH, and services can be provided in key hospitals and mainly in coordination with NGOs. </t>
  </si>
  <si>
    <t>Disponibilidad Asegurada de Insumos y Anticonceptivos (Contraceptive and Commodity Security)</t>
  </si>
  <si>
    <t>3 years</t>
  </si>
  <si>
    <t>Commercial</t>
  </si>
  <si>
    <t>16% value added tax</t>
  </si>
  <si>
    <t>Cuadro Basico de los Medicamentos Esenciales (CBME) (basic chart of essential medicines)</t>
  </si>
  <si>
    <t>08/11-12/11</t>
  </si>
  <si>
    <t>Logistics Management Information System, Monitoring Report</t>
  </si>
  <si>
    <t>Reproductive Health Alliance</t>
  </si>
  <si>
    <t>Salvadoran Demographic Association (ADS)</t>
  </si>
  <si>
    <t>Salvadoran Demographic Association (ADS) and several others</t>
  </si>
  <si>
    <t>Reproductive Healh Division, HIV/AIDS Program</t>
  </si>
  <si>
    <t>Ministry of Health (MOH)</t>
  </si>
  <si>
    <t>Family Planning Coordinator</t>
  </si>
  <si>
    <t>01/11-03/12</t>
  </si>
  <si>
    <t>Ministry of Health</t>
  </si>
  <si>
    <t>Family Planning Coordinator (Ministry of Health)</t>
  </si>
  <si>
    <t>Government of El Salvador budget</t>
  </si>
  <si>
    <t>PipeLine</t>
  </si>
  <si>
    <t xml:space="preserve">On a yearly basis, the MOH requests additional budget to cover total need. This is usually approved, but data is not available to confirm whether the remaining 33% of need was covered mid-year. </t>
  </si>
  <si>
    <t>All Sectors</t>
  </si>
  <si>
    <t>VAT 13% on the purchase price, customs clearance fee of 3%. Other - 5% of overhead charged by UNFPA as purchase agent.</t>
  </si>
  <si>
    <t>Official List of Essential Medicines (10th Version), MOH</t>
  </si>
  <si>
    <t>There was a delay in 2011 purchases because the renewal of the agreement between UNFPA and MOH for procurement services took more than 3 months. In light of graduation from USAID assistance, the CS committee has been absorbed into a broader RH committee.</t>
  </si>
  <si>
    <t>Family Planning Technical Working Group (FPTWG)</t>
  </si>
  <si>
    <t>DKT</t>
  </si>
  <si>
    <t>Family Guidance Association of Ethiopia, Marie Stopes International Ethiopia, Integrated Family Health Programs, Engender Health, Ipas, Population Council, Family Health International, Consertium of Reproductive Health Association Ethiopia (CORHA)</t>
  </si>
  <si>
    <t>USAID, Packard Foundation</t>
  </si>
  <si>
    <t>Urban Health Promotion and Disease Prevention Directorate &amp; Maternal Newborn and Child Health Coordinator</t>
  </si>
  <si>
    <t>Population Department of Ministry of Finance and Economic Development (MOFED)</t>
  </si>
  <si>
    <t>JHIPIEGO/ACCESS</t>
  </si>
  <si>
    <t>FMOH</t>
  </si>
  <si>
    <t xml:space="preserve">Urban Health Extension Directorate and MNCH Coordinator </t>
  </si>
  <si>
    <t xml:space="preserve">Ministry of Health and Regional Health Bureaus (RHBs) with technical assistance from the USAID | DELIVER PROJECT </t>
  </si>
  <si>
    <t>Ministry Records</t>
  </si>
  <si>
    <t xml:space="preserve">The FMOH was waIting an approval from the World Bank to use the basket fund. </t>
  </si>
  <si>
    <t xml:space="preserve">USAID, UNFPA </t>
  </si>
  <si>
    <t>RHInterchange</t>
  </si>
  <si>
    <t xml:space="preserve"> </t>
  </si>
  <si>
    <t xml:space="preserve">Ethiopia has not started to use GF money for contraceptive procurement. </t>
  </si>
  <si>
    <t xml:space="preserve">The allocated government funds were not spent during this period. This is basically because of the (1) lengthy government  procurement process, particularly for internally generated funds, and (2) delay in the approval of basket funds from the World Bank. </t>
  </si>
  <si>
    <t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t>
  </si>
  <si>
    <t xml:space="preserve">Pharmaceutical Fund and Supply Agency (PFSA) </t>
  </si>
  <si>
    <t>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t>
  </si>
  <si>
    <t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t>
  </si>
  <si>
    <t xml:space="preserve">National Reproductive Health Strategy </t>
  </si>
  <si>
    <t>2006-2015</t>
  </si>
  <si>
    <t xml:space="preserve">National RH Strategy (mentions enhancing CS through the effective use of social marketing), Adolesent Reproductive Health Strategy, Family Planning Policy Guideline </t>
  </si>
  <si>
    <t xml:space="preserve">Diaphragm with spermicidal </t>
  </si>
  <si>
    <t xml:space="preserve"> Essential Medicine List (EML)</t>
  </si>
  <si>
    <t xml:space="preserve">Ethiopia has the List of Drugs for Ethiopia (LIDE) and Essential Medicines List published in 2010. </t>
  </si>
  <si>
    <t>LMIS reports. The FMOH has entered an agreement with anonymous donors for the procurement and direct delivery of IUCD's to SDPs through DKT. Therefore, DKT has been the procurement and distribution agent for the public sector facilities for IUCD's.</t>
  </si>
  <si>
    <t>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t>
  </si>
  <si>
    <t>Reproductive Health Commodity Security (RHCS) Committee</t>
  </si>
  <si>
    <t>Bafrow, Gambia Family Planning Association (GFPA)</t>
  </si>
  <si>
    <t xml:space="preserve">Private pharmacy </t>
  </si>
  <si>
    <t>WHO, UNICEF</t>
  </si>
  <si>
    <t>Two Regional Health Teams (RHT), Directorate of Planning, Reproductive and Child Health (RCH) Department</t>
  </si>
  <si>
    <t>National Pharmaceutical Services</t>
  </si>
  <si>
    <t>Reproductive &amp; Child Health Unit, MoH&amp;SW</t>
  </si>
  <si>
    <t>RCH programme Unit staff</t>
  </si>
  <si>
    <t>The government provides funding for essential drugs out of which contraceptives are supposed to be bought, but not enough to cater for all.</t>
  </si>
  <si>
    <t>Procurement invoices</t>
  </si>
  <si>
    <t>The government does not generate funds internally for the procurement of contraceptives. It is purely donor dependent.</t>
  </si>
  <si>
    <t xml:space="preserve">UNFPA </t>
  </si>
  <si>
    <t>UNFPA regular support for The Gambia</t>
  </si>
  <si>
    <t>UNFPA Annual Work Plan 2011</t>
  </si>
  <si>
    <t>Global Fund amount not known.</t>
  </si>
  <si>
    <t>UNFPA finances and procures contraceptives from the the suppliers directly.</t>
  </si>
  <si>
    <t xml:space="preserve">The provision of methods involving surgical procedures is limited to facilities with operation facilities (mostly hospitals and major health centres). Emergency contraceptives and CycleBeads are not in country yet. The Jadelle implant was available for a pilot. </t>
  </si>
  <si>
    <t>RHCS Strategic Plan</t>
  </si>
  <si>
    <t>2011-2015</t>
  </si>
  <si>
    <t>Private/commercial/NGO</t>
  </si>
  <si>
    <t>Duty fees</t>
  </si>
  <si>
    <t>It is free to advertise services and products, and the private sector can determine prices.</t>
  </si>
  <si>
    <t>IUCDs</t>
  </si>
  <si>
    <t>Only trained providers can offer the service.</t>
  </si>
  <si>
    <t>Jadelle implants</t>
  </si>
  <si>
    <t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t>
  </si>
  <si>
    <t>Contraceptive stock records</t>
  </si>
  <si>
    <t>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t>
  </si>
  <si>
    <t xml:space="preserve">National Reproductive Health Council </t>
  </si>
  <si>
    <t>John Snow, Inc. (JSI)</t>
  </si>
  <si>
    <t>UNFPA, UNICEF, WHO</t>
  </si>
  <si>
    <t>National Perinatal Center</t>
  </si>
  <si>
    <t>Don’t know</t>
  </si>
  <si>
    <t>12/10-12/11</t>
  </si>
  <si>
    <t>JSI</t>
  </si>
  <si>
    <t>Government funds have never been allocated for contraceptives.</t>
  </si>
  <si>
    <t>USAID (for JSI SUSTAIN Project to distribute contraceptives)</t>
  </si>
  <si>
    <t>Global Fund procurement table</t>
  </si>
  <si>
    <t>There are no government health facilities anymore; the entire health system is privatized.</t>
  </si>
  <si>
    <t>National Reproductive Health Strategy</t>
  </si>
  <si>
    <t>2005-2015</t>
  </si>
  <si>
    <t>1) If the commodity is humanitarian it is not subject to any taxation, and the documentation fee is approximately 200 GEL. 2) If the commodity is commercial it is subject to taxation.</t>
  </si>
  <si>
    <t>Custom tax 18% of the total price, custom fee 60EUR, and after sales revenue 10%.</t>
  </si>
  <si>
    <t>IUDs</t>
  </si>
  <si>
    <t>Only Ob/Gyns and reproductologists can dispense.</t>
  </si>
  <si>
    <t>N/A because there are no public-sector facilities. There is a state insurance program for poor people.</t>
  </si>
  <si>
    <t>Insurance company lists</t>
  </si>
  <si>
    <t>No legally approved essential drug list exists at the national level; however, most insurance companies have their own lists. These do not include contraceptives.</t>
  </si>
  <si>
    <t>03/11-02/12</t>
  </si>
  <si>
    <t xml:space="preserve">USAID SUSTAIN logistics management information system, regarding commodities destined for private primary health care facilities. Although all of the country's health facilities are private, their  function did not change. They do not charge for contraceptives.  </t>
  </si>
  <si>
    <t>Inter-Agency Coordinating Committee on Contraceptive Security (ICC/CS)</t>
  </si>
  <si>
    <t>EXP Social Marketing (ESM), Ghana Social Marketing Foundation (GSMF), DKT International</t>
  </si>
  <si>
    <t>Planned Parenthood Association of Ghana (PPAG), Marie Stopes International Ghana, Christian Health Association of Ghana</t>
  </si>
  <si>
    <t>Ghana Registered Midwives Association, Ghana Registered Nurses Association, Society of Private Medical and Dental Practitioners, Pharmaceutical Society of Ghana, Ghana Medical Association</t>
  </si>
  <si>
    <t>USAID, UNFPA, DANIDA, DfID, WAHO</t>
  </si>
  <si>
    <t>UNAIDS, UNFPA, WHO</t>
  </si>
  <si>
    <t>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t>
  </si>
  <si>
    <t>Central Medical Stores (CMS)</t>
  </si>
  <si>
    <t>Ministry of Finance and Economic Planning (Health Desk Officer)</t>
  </si>
  <si>
    <t>National Population Council (NPC), USAID | DELIVER PROJECT, Focus Regional Health Project (FRHP)</t>
  </si>
  <si>
    <t>USAID, UNFPA, FHD, PPAG, NPC and USAID | DELIVER PROJECT</t>
  </si>
  <si>
    <t>FP Advisors, Director of FHD, Executive Director of NPC</t>
  </si>
  <si>
    <t>USAID | DELIVER PROJECT with GHS, MOH, PPAG, MSI, GSMF, and EXP SM</t>
  </si>
  <si>
    <t>Verbal statement from Director, P&amp;S (ICC/CS Reports)</t>
  </si>
  <si>
    <t>Commitment was made in latter part of 2011; procurements ongoing</t>
  </si>
  <si>
    <t>Health sector budget support</t>
  </si>
  <si>
    <t>RHInterchange; UNFPA Reports</t>
  </si>
  <si>
    <t>Funds spent in 2011 were not transferred from Ghana to UNFPA in 2011, but were already lodged with UNFPA as a balance from prior procurements made on behalf of the Ministry of Health.</t>
  </si>
  <si>
    <t>USAID ($759,460) &amp; DFID ($2,769,410)</t>
  </si>
  <si>
    <t>My Commodities, DFID Reports</t>
  </si>
  <si>
    <t>Amount not known. Shipments are expected to arrive in 2012.</t>
  </si>
  <si>
    <t>This amount does not include Global Fund grants used to procure condoms.</t>
  </si>
  <si>
    <t>Most of the planned procurements were received in the last quarter of 2011 and not as scheduled.</t>
  </si>
  <si>
    <t>CycleBeads are a recent addition introduced at the end of 2012 on a pilot basis in two districts each under the three Focus Region Health Project (FRHP) managed regions of the country.</t>
  </si>
  <si>
    <t>Ghana National Reproductive Health Commodity Security Strategy</t>
  </si>
  <si>
    <t>All sectors</t>
  </si>
  <si>
    <t>Approximately 2% of the total cost</t>
  </si>
  <si>
    <t>National laws/regulations limit the advertisement of class A and B medicines and clinical procedures to professional journals, etc.</t>
  </si>
  <si>
    <t>Inclusion of contraceptives on the Essential Medicines List and the registration policies enacted by the Food and Drug Board permit contraceptive registration and sale by brand.</t>
  </si>
  <si>
    <t>Implants and IUDs</t>
  </si>
  <si>
    <t>Service delivery restricted to health personnel with appropriate training.</t>
  </si>
  <si>
    <t>Ghana Essential Medicines List</t>
  </si>
  <si>
    <t>Central warehouse reports</t>
  </si>
  <si>
    <t>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t>
  </si>
  <si>
    <t>Comision Nacional de  Aseguramiento de Anticonceptivos (CNAA) (National Contraceptive Security Committee)</t>
  </si>
  <si>
    <t xml:space="preserve">PASMO </t>
  </si>
  <si>
    <t>APROFAM (Asociación Pro Bienestar de La Familia - Association for the Well-Being of the Family), Asociación Guatemalteca de Mujeres Médicas, Instancia por la Salud y el Desarrollo de las Mujeres</t>
  </si>
  <si>
    <t xml:space="preserve">USAID and UNFPA are invited to participate but are not official members </t>
  </si>
  <si>
    <t xml:space="preserve">UNFPA is invited to participate at the meetings, although it is not an official member </t>
  </si>
  <si>
    <t>Director of the National Reproductive Health Program, Family Planning Advisor, and Logistics Advisor</t>
  </si>
  <si>
    <t>Logistics unit (active member of the CNAA)</t>
  </si>
  <si>
    <t xml:space="preserve">Technical budget analyst </t>
  </si>
  <si>
    <t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t>
  </si>
  <si>
    <t>Ministry of Health, Instancia por la Salud y el Desarrollo de las Mujeres, Observatorio en Salud Reproductiva (OSAR)</t>
  </si>
  <si>
    <t>Family Planning Advisor and social activists</t>
  </si>
  <si>
    <t>Logistics Advisor from the National Reproductive Health Program</t>
  </si>
  <si>
    <t>Ministry of Health records</t>
  </si>
  <si>
    <t>Taxes on alcoholic beverages</t>
  </si>
  <si>
    <t>Contraceptive procurement data from MOH</t>
  </si>
  <si>
    <t xml:space="preserve">MOH procures contraceptives by using UNFPA as a procurement agent through a co-financing agreement. The MOH coordinates the procurement via the UNFPA office in Guatemala, who then procure through their global procurement system from UNFPA Copenhagen. </t>
  </si>
  <si>
    <t>The MOH has included CycleBeads in the list, but so far they have not yet purchased them (the ones they have were a donation from USAID/IRH/FAM).</t>
  </si>
  <si>
    <t>Contraceptive Security</t>
  </si>
  <si>
    <t>2001-2011</t>
  </si>
  <si>
    <t xml:space="preserve">NGO, social marketing, and commercial sector pay import taxes. The public sector has been exempt from import taxes via the UNFPA franchise. The public sector has to pay transport, insurance, and customs clearance fees. </t>
  </si>
  <si>
    <t>"Basic List of Medications of Health Areas and Hospitals" and also "Health Care Guidelines (1st and 2nd level)"</t>
  </si>
  <si>
    <t>Ministry of Health National Reproductive Health Program (Central Warehouse Inventory)</t>
  </si>
  <si>
    <t>There are occasional stockouts principally due to distribution problems or delays in procurement.</t>
  </si>
  <si>
    <t>Comité de quantification des produits SR (Reproductive Health Product Quantification Committee)</t>
  </si>
  <si>
    <t xml:space="preserve">PSI </t>
  </si>
  <si>
    <t>Association guinéenne pour le Bien être Familial (AGBEF),
EngenderHealth, Jhpiego</t>
  </si>
  <si>
    <t>Laborex-Guinée (distributor)</t>
  </si>
  <si>
    <t>National Directorate of Pharmacy and Laboratory (DNPL), National Directorate of Reproductive Health (DNSR), National Directorate of Family Health (DNSF)</t>
  </si>
  <si>
    <t>Central warehouse, regional stores</t>
  </si>
  <si>
    <t>Ministry of Finance</t>
  </si>
  <si>
    <t>DNPL (USAID | DELIVER PROJECT advisor conducted the 2012-2013 quantification and there is a forecast in the strategic plan.)</t>
  </si>
  <si>
    <t>No funds were allocated by the government for the supply of contraceptives and reproductive health</t>
  </si>
  <si>
    <t>This does not include Global Fund grants that may have been used.</t>
  </si>
  <si>
    <t>The Government does not buy contraceptives; it receives donations. The government is involved in the transport of contraceptives throughout the country.</t>
  </si>
  <si>
    <t>In Guinea it is the partners that finance the contraceptives and reproductive health procurement.</t>
  </si>
  <si>
    <t>Contraceptives are provided by USAID, UNFPA, and other partners, and these products are stocked in the central warehouse (PCG).</t>
  </si>
  <si>
    <t>Revised Strategic Plan for Reproductive Health Commodity Security in Guinea</t>
  </si>
  <si>
    <t>2011-2012</t>
  </si>
  <si>
    <t>(Health products are exempt from taxes.)</t>
  </si>
  <si>
    <t>Contraceptives are provided at very low cost.</t>
  </si>
  <si>
    <t>For the poorest</t>
  </si>
  <si>
    <t xml:space="preserve">National Essential Medicine List </t>
  </si>
  <si>
    <t>The list is being revised in May 2012.</t>
  </si>
  <si>
    <t>Monitoring report, and logistics management information system, periodic physical inventory, warehouse reports</t>
  </si>
  <si>
    <t>Successes include the strategic plan review. Challenges include coordination among partners operating in reproductive health and the availability of contraceptives throughout the country.</t>
  </si>
  <si>
    <t>Comité Technique en Santé de la Reproduction (Reproductive Health Technical Committee)</t>
  </si>
  <si>
    <t>Population Services International (PSI)</t>
  </si>
  <si>
    <t>PROFAMIL (IPPF affiliate), Management Sciences for Health (MSH), Jhpiego, Foundation for Reproductive Health and Family Education (FOSREF)</t>
  </si>
  <si>
    <t>UNFPA, UNICEF</t>
  </si>
  <si>
    <t>MoH Department of Family Health (Chair), Directorate of Pharmacy</t>
  </si>
  <si>
    <t>The Director of Family Health and the Commodities Manager</t>
  </si>
  <si>
    <t>10/11-09/12</t>
  </si>
  <si>
    <t>USAID, UNFPA</t>
  </si>
  <si>
    <t>Commodity Managers</t>
  </si>
  <si>
    <t>Although the source of funding is for the fiscal year, commodities are ordered on a calendar year basis.</t>
  </si>
  <si>
    <t>May 2011 purchase orders (one delivery arrived in 2011 and one in 2012)</t>
  </si>
  <si>
    <t>Family planning commodities are forecasted by the Government, but purchased by UNFPA as part of their support to the Government of Haiti in reproductive health. The US Government also brings in FP commodities to be distributed in sites where services are funded by the USG.</t>
  </si>
  <si>
    <t>Plan d'action de la Direction de la Santé de la Famille</t>
  </si>
  <si>
    <t>2 years</t>
  </si>
  <si>
    <t>Commercial sector only</t>
  </si>
  <si>
    <t>The Family Planning Norms Manual describing how to provide FP services</t>
  </si>
  <si>
    <t>Fees are waived for people who cannot afford the services.</t>
  </si>
  <si>
    <t>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t>
  </si>
  <si>
    <t>One of the objectives under health is to increase the rate of contraceptive use. Strengthening of health facilities' capacity to provide family planning services is also mentioned.</t>
  </si>
  <si>
    <t>01/11-12/11 (likely)</t>
  </si>
  <si>
    <t>Central Warehouse Management</t>
  </si>
  <si>
    <t>Comité Interinstitucional de Disponibilidad Asegurada de Insumos Anticonceptivos (CIDAIA) (Inter-institutional Committee for Contraceptive Security)</t>
  </si>
  <si>
    <t>PSI/PASMO (Population Services International/Pan American Social Marketing Organization)</t>
  </si>
  <si>
    <t xml:space="preserve">ASHONPLAFA (IPPF affiliate) </t>
  </si>
  <si>
    <t>Vijosa Laboratories, Solis-Durex Distributor, Pfizer, Bayer Schering Pharma, CPL Honduras, Arsal Laboratories</t>
  </si>
  <si>
    <t>PAHO, UNFPA</t>
  </si>
  <si>
    <t>Service Network, Logistics Unit, Women's Health Unit, Essential Drug Unit, Regulation Unit, STD unit</t>
  </si>
  <si>
    <t>Central Warehouse</t>
  </si>
  <si>
    <t>Women's National Institute (INAM Spanish acronym)</t>
  </si>
  <si>
    <t>Advisor to the Vice Minister of Population Risks</t>
  </si>
  <si>
    <t>11/11-11/12</t>
  </si>
  <si>
    <t>11/11-12/12</t>
  </si>
  <si>
    <t>Government general income</t>
  </si>
  <si>
    <t>Ministry of Health Administrative Unit &amp; UNFPA</t>
  </si>
  <si>
    <t>The Ministry of Health (MOH) had signed a memorandum of understanding (MOU) with UNFPA for contraceptive procurement. Through this agreement the MOH is going to save approximately $800,000 in this fiscal year and will cover all population needs procuring at low rates.</t>
  </si>
  <si>
    <t>Contraceptive Strategy</t>
  </si>
  <si>
    <t>2005 and ongoing</t>
  </si>
  <si>
    <t>In April 2009 the National Congress approved a bill that prohibits the commercialization, promotion, free distribution, use and also dissemination of information about the use of emergency contraceptive pills.</t>
  </si>
  <si>
    <t>A free market strategy</t>
  </si>
  <si>
    <t>Emergency contraceptive pills</t>
  </si>
  <si>
    <t>Based on the national Health Code, all drugs (including contraceptives) can only be sold in  pharmacies and authorized sales points.</t>
  </si>
  <si>
    <t>National Essential Medicines List (NEML)</t>
  </si>
  <si>
    <t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t>
  </si>
  <si>
    <t>06/11-12/11</t>
  </si>
  <si>
    <t>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t>
  </si>
  <si>
    <t>Supply and Social Marketing Division of the Ministry of Health and Family Welfare</t>
  </si>
  <si>
    <t>Ministry of Health &amp; Family Welfare, Government of India</t>
  </si>
  <si>
    <t>Director, Procurement Division</t>
  </si>
  <si>
    <t>Information not available</t>
  </si>
  <si>
    <t>04/11-03/12</t>
  </si>
  <si>
    <t>Ministry of Health and Family Welfare</t>
  </si>
  <si>
    <t>Government of India procures contraceptives regularly</t>
  </si>
  <si>
    <t>Data not available</t>
  </si>
  <si>
    <t xml:space="preserve">The Government of India is self-sufficient in providing contraceptives.  </t>
  </si>
  <si>
    <t xml:space="preserve">100%. The Government of India procures contraceptives from its own funds. </t>
  </si>
  <si>
    <t xml:space="preserve">The Government of India is self-sufficient in providing contraceptives. </t>
  </si>
  <si>
    <t>Supply and Social Marketing Division of the Government of India</t>
  </si>
  <si>
    <t xml:space="preserve">The National Family Planning Program is a top priority of the Government of India and contraceptives are procured regularly through a central government mechanism.  They are available for free in the public sector. </t>
  </si>
  <si>
    <t>CycleBeads are provided in NGO programs and social marketing in select project sites.</t>
  </si>
  <si>
    <t>National Population Policy</t>
  </si>
  <si>
    <t>2000-2016</t>
  </si>
  <si>
    <t>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t>
  </si>
  <si>
    <t>N/A - injectables are not available in the public sector.</t>
  </si>
  <si>
    <t>Only qualified allopathic private practitioners are allowed to provide the injectable contraceptive.</t>
  </si>
  <si>
    <t>National List of Essential Medicines of India</t>
  </si>
  <si>
    <t>Government of India</t>
  </si>
  <si>
    <t>India has limited contraceptive choices, with the unavailability of injectable contraceptives a particular gap; the contraceptives are centrally procured. Short sporadic stockouts at the service delivery level may occur at times, but are usually not prolonged.</t>
  </si>
  <si>
    <t>Family Planning Logistics Working Group</t>
  </si>
  <si>
    <t>Population Services International</t>
  </si>
  <si>
    <t>Management Sciences for Health (MSH), Marie Stopes Kenya, Family Health Options Kenya (FHOK)</t>
  </si>
  <si>
    <t>USAID, KfW, DFID, World Bank</t>
  </si>
  <si>
    <t>Division of Reproductive Health, Family Planning Program</t>
  </si>
  <si>
    <t>Kenya Medical Supplies Agency</t>
  </si>
  <si>
    <t>Ministry of Public Health and Sanitation</t>
  </si>
  <si>
    <t>Director of Public Health and Sanitation</t>
  </si>
  <si>
    <t>Division of Reproductive Health with TA from Management Sciences for Health/Strengthening Pharmaceutical Systems Program</t>
  </si>
  <si>
    <t>Exchange rate US$1 = Ksh 77.3</t>
  </si>
  <si>
    <t xml:space="preserve">MOH </t>
  </si>
  <si>
    <t>Exchange rate used: US$1 = Ksh 77.3</t>
  </si>
  <si>
    <t>World Bank Total War Against HIV and AIDS (TOWA) funds used for male and female condoms for the National AIDS Council Control Council</t>
  </si>
  <si>
    <t>USAID ($1,946,626), UNFPA ($2,664,383)</t>
  </si>
  <si>
    <t xml:space="preserve">This represents the commodities shipped during the fiscal year. Most of the procurements were ordered before this time period though. For example, USAID funded only $411,391 worth of procurements through KEMSA for FY2010/11. The other USAID procurements were ordered earlier but delivered during the fiscal year. Over 99% of the value of the UNFPA procurements were from commitments prior to this fiscal year. </t>
  </si>
  <si>
    <t>Foaming Tablets</t>
  </si>
  <si>
    <t>Cycle beads are only offered as a pilot in one province (North Eastern Province) for the public sector.</t>
  </si>
  <si>
    <t>National Contraceptives Commodity Security Strategy</t>
  </si>
  <si>
    <t>2007-2012</t>
  </si>
  <si>
    <t>The private sector and NGOs can access contraceptive methods available for the public sector as long as they can get a Service Delivery Point (SDP) number from the Division of Reproductive Health.</t>
  </si>
  <si>
    <t>Progestin-only pills, combined oral contraceptives, DMPA injections, emergency contraceptive pills, implants, and IUCDs</t>
  </si>
  <si>
    <t>All facility levels are allowed to dispense these methods as long as there are skilled health workers.</t>
  </si>
  <si>
    <t>Only registered pharmacies, clinics, nursing homes and hospitals are allowed to sell or dispense these methods.</t>
  </si>
  <si>
    <t>Kenya Essential Medicines List 2010</t>
  </si>
  <si>
    <t>KEMSA Monthly Stock Report. Months stocked out: CoCs: July 2011; female condoms: April 2011, Oct 2011, Nov 2011, March 2012; CycleBeads: April 2011 to March 2012</t>
  </si>
  <si>
    <t>Donor coordination is good, leading to timely responses to commodity stockout challenges. The prolonged stockout of CycleBeads is due to procurement system challenges rather than to lack of funding.</t>
  </si>
  <si>
    <t>The Supply Chain Technical Working Group and the Reproductive Health Technical Committee with its subcommittee called the Reproductive Health Commodity Security Committee</t>
  </si>
  <si>
    <t>Population Services International (PSI), Bangladesh Rural Advancement Committee (BRAC)</t>
  </si>
  <si>
    <t>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t>
  </si>
  <si>
    <t>Supply Chain Management Unit, Family Health Division (FHD), National Drug Service (NDS), National AIDS Control Program, Pharmacy Board, National Malaria Control Program, Expanded Program In Immunization (EPI)</t>
  </si>
  <si>
    <t>National Drug Service (NDS)</t>
  </si>
  <si>
    <t xml:space="preserve">Population Policy Coordination Unit (PPCU)  </t>
  </si>
  <si>
    <t>USAID | DELIVER PROJECT, contracted by Global Fund to Fight AIDS, Tuberculosis and Malaria (GFATM)</t>
  </si>
  <si>
    <t>Ministry records</t>
  </si>
  <si>
    <t>No allocation</t>
  </si>
  <si>
    <t>No spending for the recent completed fiscal year</t>
  </si>
  <si>
    <t>UNFPA and USAID</t>
  </si>
  <si>
    <t>Price estimate is based on PipeLine. Condoms brought by UNFPA and USAID were used by the Family Health Division and National AIDS Control Program.</t>
  </si>
  <si>
    <t>PipeLine and government records</t>
  </si>
  <si>
    <t>The Liberian Government did not use its funds regardless of source for the procurement of contraceptives. It is only in the 2011 - 2012 fiscal year that the government has allocated funds in the amount of $10,000 USD for the procurement of contraceptives.</t>
  </si>
  <si>
    <t>100% of the funds needed to procure contraceptives were provided by donors, who also procured the contraceptives.</t>
  </si>
  <si>
    <t>Donors covered all funds required for the procurement of contraceptives based on the country forecast.</t>
  </si>
  <si>
    <t xml:space="preserve">In the last fiscal year the government did not have funds for contraceptives, therefore they did not procure. </t>
  </si>
  <si>
    <t>Reproductive Health Commodity Security Strategy</t>
  </si>
  <si>
    <t>1.5% of the total cost</t>
  </si>
  <si>
    <t>Chapter 67 of the Pharmacy Law provides restrictions on pharmacists not to administer any injectables or long-term methods.</t>
  </si>
  <si>
    <t xml:space="preserve">The Pharmacy Law regulates the movement and use of medicines, which include contraceptives. In order for the private sector to provide contraceptives, they must apply and be accredited by the Ministry of Health. </t>
  </si>
  <si>
    <t>(All levels within the health sector are allowed to dispense all methods of contraceptives. The public sector is not allowed to sell any method of contraceptive at any level.)</t>
  </si>
  <si>
    <t>(Within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t>
  </si>
  <si>
    <t>Diaphragms</t>
  </si>
  <si>
    <t>Validated October 2011</t>
  </si>
  <si>
    <t>National Therapeutic Guidelines for Liberia and Essential Medicine List</t>
  </si>
  <si>
    <t>Periodic Physical Inventory and Warehouse Report</t>
  </si>
  <si>
    <t>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t>
  </si>
  <si>
    <t>Reproductive Health/Family Planning Committee</t>
  </si>
  <si>
    <t>Population Services international (PSI)</t>
  </si>
  <si>
    <t>Fianakaviana Sambatra (FISA) (an IPPF affiliate); Marie Stopes Madagascar (MSM); Religious Platform represented by (1) SAF-FJKM (Health Department of Protestant Church), (2) SALFA (Health Department of Lutheran Church), and (3) Voahary Salama (NGOs' Platform).</t>
  </si>
  <si>
    <t>Organon</t>
  </si>
  <si>
    <t>UNFPA, UNICEF, World Bank, WHO</t>
  </si>
  <si>
    <t>Direction de la Santé Maternelle, Direction de la Gestion des Intrants de Santé, du Laboratoire et de la Medecine Traditionnelle (maternal health, laboratory, and traditional medicine)</t>
  </si>
  <si>
    <t>SALAMA (national essential drug store/purchasing agency)</t>
  </si>
  <si>
    <t>Ministry of Population</t>
  </si>
  <si>
    <t>Ministry of Education and Ministry of Youth</t>
  </si>
  <si>
    <t xml:space="preserve">Directorate of Child, Maternal, and Reproductive Health (DCMRH)
</t>
  </si>
  <si>
    <t>Ministry of Public Health (MPH), UNFPA, and SALAMA</t>
  </si>
  <si>
    <t>MPH Report - December 2010</t>
  </si>
  <si>
    <t>Government funds from taxes</t>
  </si>
  <si>
    <t>MPH Report - December 2011</t>
  </si>
  <si>
    <t>SALAMA</t>
  </si>
  <si>
    <t>SALAMA manages all the procurement and orders for MPH as well as the distribution to the districts.</t>
  </si>
  <si>
    <t>Microlut is not registered yet in Madagascar.</t>
  </si>
  <si>
    <t>Contraceptive Security Strategy</t>
  </si>
  <si>
    <t>NGOs, social marketing, and commercial sectors</t>
  </si>
  <si>
    <t>VAT = 20%  and tax = 20% and/or 44%</t>
  </si>
  <si>
    <t xml:space="preserve">Import tax and product registration </t>
  </si>
  <si>
    <t>There is a norms and procedures reference document/guide for family planning/reproductive health.</t>
  </si>
  <si>
    <t>Injections (Depo-Provera)</t>
  </si>
  <si>
    <t>Doctors, nurses, health agents, and community-health volunteers who have received training on injections can provide Depo-Provera. Depo-Provera is available at all levels of the public health system.</t>
  </si>
  <si>
    <t>Doctors, nurses, health agents, and community-health volunteers who have received training on injections can provide Depo-Provera. Depo-Provera is available at all levels of the private health system.</t>
  </si>
  <si>
    <t>Implants (Implanon) and IUDs</t>
  </si>
  <si>
    <t>Only doctors, midwives and nurses who have received special training on insertion and removal of IUDs or implants can provide IUDs and impants. IUDs and impants are available at all levels of the public health system.</t>
  </si>
  <si>
    <t>Only doctors, midwives and nurses who have received special training on insertion and removal of IUDs or implants can provide IUDs and impants. IUDs and impants are available at all levels of the private health system.</t>
  </si>
  <si>
    <t>Tubal ligations and vasectomies</t>
  </si>
  <si>
    <t>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t>
  </si>
  <si>
    <t>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t>
  </si>
  <si>
    <t>Liste Nationale des Médicaments Essentiels (National Essential Medicines List)</t>
  </si>
  <si>
    <t xml:space="preserve">The list is updated every two years. </t>
  </si>
  <si>
    <t>Monthly report for contraceptive supply - Ministry of Public Health</t>
  </si>
  <si>
    <t>Due to US Government policy restrictions after the 2009 unconstitutional change in government, USAID is not providing any contraceptives through the public sector at this time.</t>
  </si>
  <si>
    <t>Reproductive Health Commodity Security Coordinating Committee</t>
  </si>
  <si>
    <t>Population Services International (PSI) and Banja la Mtsogolo (BLM)</t>
  </si>
  <si>
    <t>Banja la Mtsogolo (BLM), Christian Health Association of Malawi (CHAM), Family Planning Association of Malawi (FPAM)</t>
  </si>
  <si>
    <t>Association of Private Practitioners</t>
  </si>
  <si>
    <t>USAID, GIZ</t>
  </si>
  <si>
    <t>Health Technical Support Services, Reproductive Health Unit (RHU), Department of Nursing, Planning Department</t>
  </si>
  <si>
    <t>Central Medical Stores</t>
  </si>
  <si>
    <t>Both Ministries (but have not attended any meeting so far)</t>
  </si>
  <si>
    <t>National AIDS Commission, Save the Children, Malawi Health Equity Network, Clinton Health Access</t>
  </si>
  <si>
    <t>Reproductive Health Unit</t>
  </si>
  <si>
    <t>Deputy Director - Reproductive Health</t>
  </si>
  <si>
    <t>Health Technical Support Services with support from the USAID | DELIVER PROJECT and other partners and programs.</t>
  </si>
  <si>
    <t>USAID &amp; UNFPA</t>
  </si>
  <si>
    <t>There was Depo-Provera in the system that was procured by the government, but it was likely procured prior to July 2010.</t>
  </si>
  <si>
    <t>The quantification is not aligned with the government fiscal year. For calendar year 2011, the quantification amount was $6,725,506. For calendar year 2010, it was $5,480,837.</t>
  </si>
  <si>
    <t>There has been advocacy to have contraceptives have their own budget funds. RHU is taking the lead to have this taken on board during the budgeting process for 2012.</t>
  </si>
  <si>
    <t>Sexual and Reproductive Health and Rights Strategy</t>
  </si>
  <si>
    <t>2012-2016</t>
  </si>
  <si>
    <t>Handling fees are charged in the public sector and are differentiated for donated products and for those procured by the government. These have tended to limit access to the government procured commodities.</t>
  </si>
  <si>
    <t>Cost is 12.5% handling fee plus commodity cost for the government procured commodities and only 5% handling fee for the donated commodities.</t>
  </si>
  <si>
    <t>Implants, injectables, and IUCDs</t>
  </si>
  <si>
    <t>Provided in facilities by trained personnel. Only departure to this is through community DMPA provision by Health Surveillance Assistants (HSAs) who are a non-medical cadre who are trained to provide the method.</t>
  </si>
  <si>
    <t>Only provided in accredited premises and by trained and registered personnel</t>
  </si>
  <si>
    <t>Provided in facilities by trained personnel. Community Health Workers are also trained to provide the method.</t>
  </si>
  <si>
    <t>Malawi Essential Medicines List (MEML)</t>
  </si>
  <si>
    <t>LMIS</t>
  </si>
  <si>
    <t>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t>
  </si>
  <si>
    <t>National Committee for Monitoring the Reproductive Health Commodity Security Plan (Comission Nationale de Suivi du Plan de Sécurisation des Produits de la Santé de la Reproduction)</t>
  </si>
  <si>
    <t>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t>
  </si>
  <si>
    <t>Conseil National de l'ordre des Pharmaciens (CNOP) de l'ordre des Médecins (CNOM) et de l'ordre des Sages Femme (CNOS) (National Council of Pharmacists, Physicians and Midwives)</t>
  </si>
  <si>
    <t>USAID, KfW, UNFPA</t>
  </si>
  <si>
    <t>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t>
  </si>
  <si>
    <t>Pharmacie Populaire du Mali (PPM)</t>
  </si>
  <si>
    <t>Direction de la Finance et des Matériels (DFM) of MOH and MOF</t>
  </si>
  <si>
    <t>Direction Nationnale de la Promotion de la Famille (DPF), FENASCOM</t>
  </si>
  <si>
    <t>DPM</t>
  </si>
  <si>
    <t>DPM and Management Sciences for Health (MSH)/Strengthening Pharmaceutical Systems (SPS)</t>
  </si>
  <si>
    <t>Products planned to be purchased by the government for 2011 were delivered late (May 2012)</t>
  </si>
  <si>
    <t>Malian Government Fund</t>
  </si>
  <si>
    <t>PPM/Reception Report</t>
  </si>
  <si>
    <t>$1,047,064 from USAID and $890,186 from UNFPA (for PPM)</t>
  </si>
  <si>
    <t>DPM (Receipt Report and RHInterchange)</t>
  </si>
  <si>
    <t xml:space="preserve">Government-funded products were planned for the calendar period 1/11-12/11, but were delivered by May 2012. The majority of expenditures on public sector contraceptives comes from USAID and UNFPA.
</t>
  </si>
  <si>
    <t>MOH procurement unit (Directorate of Finance and Material)</t>
  </si>
  <si>
    <t>Strategic Plan for Reproductive Health Commodity Security</t>
  </si>
  <si>
    <t>Public, NGO, social marketing, and commercial sectors</t>
  </si>
  <si>
    <t>(Contraceptives are sold in the private sector under the same administrative procedures as other products. There is not a policy of price controls as there is for contraceptives for the public sector [governed by a ministerial circular].)</t>
  </si>
  <si>
    <t>Exemptions for HIV-positive people</t>
  </si>
  <si>
    <t>Neosampoon</t>
  </si>
  <si>
    <t>National Essential Medicine list (NEML)</t>
  </si>
  <si>
    <t>This list is revised every  two years. It includes 322 diseases and conditions, which correspond to 562 different forms and dosages of drugs.</t>
  </si>
  <si>
    <t>Procurement Planing and Monitoring Report of contraceptives, DPM</t>
  </si>
  <si>
    <t xml:space="preserve">Challenges: less access to services, and logistics and management information system for distribution is not functional or sufficient. </t>
  </si>
  <si>
    <t xml:space="preserve">Reproductive Health Commodity Security Committee    
</t>
  </si>
  <si>
    <t>MOH RH Unit</t>
  </si>
  <si>
    <t>Central de Medicamentos e Artigos Medicos (CMAM) (central medical store)</t>
  </si>
  <si>
    <t>First Lady´s office</t>
  </si>
  <si>
    <t>First Lady</t>
  </si>
  <si>
    <t>Representatives from the MOH RH Program, CMAM, USAID, JHPIEGO, UNFPA, PSI, and technical assistance from the USAID | DELIVER PROJECT</t>
  </si>
  <si>
    <t>FP program</t>
  </si>
  <si>
    <t>CIDA Agency allocated funds for the procurement of MCH commodities. The FP program expressed verbally intention of using part of this fund (around $2,000,000) in the procurement of contraceptives, but, despite this intention, this initiative could not be materialized yet.</t>
  </si>
  <si>
    <t>Even though the MOH has manifested its intention of acquiring contraceptives using funds made available by CIDA, up to now this has not materialized.</t>
  </si>
  <si>
    <t>MOH intends to introduce in-country hormonal implants (Jadelle). The first regional level training of trainers (TOT) took place in February 2012. The preparation for the Jadelle insertion courses at the provincial level is underway, and the courses will start in May 2012.</t>
  </si>
  <si>
    <t xml:space="preserve">Family Planning and Contraception Strategy  </t>
  </si>
  <si>
    <t>2009-2013</t>
  </si>
  <si>
    <t xml:space="preserve">The Law for Private Medicine allows the private sector to import and prescribe all contraceptive methods. </t>
  </si>
  <si>
    <t>IUDs and injectables</t>
  </si>
  <si>
    <t>Only trained maternal/child health (MCH) nurses can administer (basic nurses cannot).</t>
  </si>
  <si>
    <t xml:space="preserve">MCH Activists (community-based agents) can provide orals after the first consultation with an MCH nurse. </t>
  </si>
  <si>
    <t>Jadelle</t>
  </si>
  <si>
    <t>Only trained health workers can provide Jadelle.</t>
  </si>
  <si>
    <t>National Essential Medicine list</t>
  </si>
  <si>
    <t>No mention of reproductive health, family planning, maternal health, condoms, contraceptive, commodity or contraceptive security.</t>
  </si>
  <si>
    <t>11/10-10/11</t>
  </si>
  <si>
    <t>Procurement Planning and Monitoring Report (PPMR)</t>
  </si>
  <si>
    <t>Contraceptive distribution to the lower level of the supply chain has been a challenge. At the SDP level, localized stockouts have been reported, when at the central level the commodities are in a full supply situation.</t>
  </si>
  <si>
    <t>Contraceptive Security Working Group</t>
  </si>
  <si>
    <t>Contraceptives Retail Sales (CRS)</t>
  </si>
  <si>
    <t>Family Planning Association of Nepal (FPAN)</t>
  </si>
  <si>
    <t>DFID, KfW, USAID, World Bank, AusAID</t>
  </si>
  <si>
    <t>Department of Health Services (DoHS), Family Health Division (FHD), Logistics Management Division (LMD), National Center for AIDS and STD Control (NCASC)</t>
  </si>
  <si>
    <t>Central Warehouse Teku and Pathalaiya/LMD</t>
  </si>
  <si>
    <t>National Planning Commission (NPC), Ministry of Finance (MoF)</t>
  </si>
  <si>
    <t>Logistics Management Division/MoHP</t>
  </si>
  <si>
    <t>Logistics Management Division/Ministry of Health and Population</t>
  </si>
  <si>
    <t>PipeLine, LMD records</t>
  </si>
  <si>
    <t>Government of Nepal's Fund</t>
  </si>
  <si>
    <t>Pool Fund from World Bank, DFID, and AusAID</t>
  </si>
  <si>
    <t>KfW ($1,015,501 for condoms and injectables) &amp; USAID ($419,520 for condoms).</t>
  </si>
  <si>
    <t>The Global Fund/UNDP procured ~2 million pieces of condoms. The amount spent is an estimation based on the quantity procured.</t>
  </si>
  <si>
    <t>(This was 100% before including the Global Fund procurement information.)</t>
  </si>
  <si>
    <t>Logistics Management Division/MOH</t>
  </si>
  <si>
    <t>Due to various reasons, sometimes public-sector procurement gets delayed; in such circumstances USAID is providing contraceptives to MOH upon the request of MOH.</t>
  </si>
  <si>
    <t>National Reproductive Health Commodity Security (RHCS) Strategy</t>
  </si>
  <si>
    <t>2007-2011</t>
  </si>
  <si>
    <t>About 1% tax is charged</t>
  </si>
  <si>
    <t>The policy promotes social marketing and NGOs to provide family planning services.</t>
  </si>
  <si>
    <t>National List of Essential Medicines Nepal</t>
  </si>
  <si>
    <t>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t>
  </si>
  <si>
    <t>Comité DAIA (Comité para la Disponibilidad Asegurada de Insumos Anticonceptivos - Contraceptive Security Committee)</t>
  </si>
  <si>
    <t>PASMO (Pan American Social Marketing Organization) PSI (Population Services International)</t>
  </si>
  <si>
    <t>PROFAMILIA (Asociación Pro-Bienestar de la Familia Nicaragüense - Nicaraguan Pro Family Wellbeing Association)</t>
  </si>
  <si>
    <t xml:space="preserve">Medical Supplies Directorate, General Directorate for the Extension of Quality of Care, Planning and Development Division, External Cooperation Directorate </t>
  </si>
  <si>
    <t>PATH</t>
  </si>
  <si>
    <t>There are multiple champions across both public and private sector (MOH, NGOs, partner organizations, donors, etc.)</t>
  </si>
  <si>
    <t>Ministry of Health, CS Committee</t>
  </si>
  <si>
    <t>MINSA  (Ministry of Health)</t>
  </si>
  <si>
    <t>Contraceptive procurement tables</t>
  </si>
  <si>
    <t xml:space="preserve">Contraceptive procurement tables </t>
  </si>
  <si>
    <t>DCAIS (Central Directorate for Contraceptives and Health Supplies)</t>
  </si>
  <si>
    <t>Contraceptives are procured via a third-party agreement with UNFPA.</t>
  </si>
  <si>
    <t>Plan para la disponibilidad asegurada de insumos en SSR (Plan for sexual and reproductive health commodity security)</t>
  </si>
  <si>
    <t xml:space="preserve">NGO, social marketing, commercial </t>
  </si>
  <si>
    <t>Politica general de salud, norma de planificación familiar (general health policy, family planning norm) support all sectors.</t>
  </si>
  <si>
    <t>Lista básica de medicamentos (basic medicine list)</t>
  </si>
  <si>
    <t xml:space="preserve">Warehouse reports </t>
  </si>
  <si>
    <t>Reproductive Health Commodity Security (RHCS) Stakeholders' Committee</t>
  </si>
  <si>
    <t>Society for Family Health</t>
  </si>
  <si>
    <t>Planned Parenthood Federation, Nigeria Urban Reproductive Health Initiative, Association for Reproductive and Family Health</t>
  </si>
  <si>
    <t>Pharmaceutical Society of Nigeria (PSN), Society of Gynaecologists and Obstetricians of Nigeria (SOGON), Nigeria Medical Association</t>
  </si>
  <si>
    <t>USAID, DfID, CIDA</t>
  </si>
  <si>
    <t>Family Health Department, National Agency for Food and Drug Administration and Control (NAFDAC), National Health Insurance Services</t>
  </si>
  <si>
    <t>Central Contraceptives Warehouse (CCW)</t>
  </si>
  <si>
    <t>Federal Ministry of Finance and Department of Planning, Research and Statistics</t>
  </si>
  <si>
    <t>USAID I DELIVER PROJECT, USAID Targeted States High  Impact Project (TSHIP), FHI</t>
  </si>
  <si>
    <t>Association for Reproductive and Family Health</t>
  </si>
  <si>
    <t>Chief Executive Officer</t>
  </si>
  <si>
    <t>USAID I DELIVER PROJECT</t>
  </si>
  <si>
    <t>RHCS TWG meeting reports</t>
  </si>
  <si>
    <t>1.2 M-CIDA, 2M-UNFPA, 4.5M-DFID, 3M-MDG</t>
  </si>
  <si>
    <t>Procurement and Supply Management Tracking Tool</t>
  </si>
  <si>
    <t>$1.2 million from Canadian International Development Agency and $2 million from UNFPA (likely spent in 2011)</t>
  </si>
  <si>
    <t>Procurement and Supply Management Tracking Tool and UNFPA</t>
  </si>
  <si>
    <t>There were delays in UNFPA procurement processes in 2011. Funds donated by DFID were not spent in 2011. They were rolled over into 2012. GON funds allocated for 2011 were also spent in 2012.</t>
  </si>
  <si>
    <t>National Strategic Plan for Reproductive Health Commodity Security</t>
  </si>
  <si>
    <t>Contraceptives service provision protocol; Service providers minimum qualification and skills set; presence of the contraceptives in the Essential Medicines Lists</t>
  </si>
  <si>
    <t>Only trained personnel such as nurses and community health extension workers are allowed to administer injections.</t>
  </si>
  <si>
    <t>Only trained personnel are allowed to administer injections.</t>
  </si>
  <si>
    <t>Implants</t>
  </si>
  <si>
    <t>Only trained nurses and doctors are allowed to administer implants.</t>
  </si>
  <si>
    <t>Only trained personnel are allowed to administer implants.</t>
  </si>
  <si>
    <t>Only trained midwives and doctors are permitted to insert IUDs.</t>
  </si>
  <si>
    <t>Only trained personnel are allowed to administer IUDs.</t>
  </si>
  <si>
    <t>Essential Drugs List - Fifth Revision</t>
  </si>
  <si>
    <t>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t>
  </si>
  <si>
    <t>Reproductive Health Commodity Security Committee (RHCS) - Currently the committee is inactive. USAID | DELIVER PROJECT plans to revitalize the committee and also establish and enable federal and provincial logistics cells aimed to monitor commodity security.</t>
  </si>
  <si>
    <t>GreenStar Social Marketing, Pakistan</t>
  </si>
  <si>
    <t>Family Planning Association of Pakistan</t>
  </si>
  <si>
    <t>USAID, DFID</t>
  </si>
  <si>
    <t>Ministry of Health is devolved under 18th Constitutional Amendment. Its functions are devolved to provinces. The RHCS committee has the provincial secretaries as members.</t>
  </si>
  <si>
    <t>Population Program Wing, Planning and Development Division</t>
  </si>
  <si>
    <t>01/12 -12/12</t>
  </si>
  <si>
    <t xml:space="preserve">Population Program Wing/Planning and Development Division (PPW/P&amp;D)
</t>
  </si>
  <si>
    <t>Population Program Wing/Planning and Development Division (PPW/P&amp;D)</t>
  </si>
  <si>
    <t>CPT</t>
  </si>
  <si>
    <t>2010-2014</t>
  </si>
  <si>
    <t>NGOs, social marketing, and commercial</t>
  </si>
  <si>
    <t xml:space="preserve">Aluminium foil, PVC, syringes and vials (used for packaging contraceptive products) have a regulatory duty and income tax @ 1% and 4% for all the aforementioned products; and a customs duty of 5%, 10%, 14.79% and 5% respectively and a sales tax of 16%, 21%, 16% and 16% respectively. </t>
  </si>
  <si>
    <t>1. High political will; 2. Exemption from all duties creates a conducive environment for producers like ZAFA and Scheringand; 3. Over the counter availability</t>
  </si>
  <si>
    <t>IUDs, surgical/permanent contraception, Implanon implants</t>
  </si>
  <si>
    <t>Only trained healthcare providers are allowed to administer</t>
  </si>
  <si>
    <t xml:space="preserve">The Pakistani law allows distribution of contraceptives only to married women of reproductive age. </t>
  </si>
  <si>
    <t>All provincial departments of health provide contraceptives free of charge. All population welfare departments charge a nominal cost for contraceptives. However, a uniform policy of free-of-cost contraceptives at public sector facilities is under consideration.</t>
  </si>
  <si>
    <t>National Essential Drug List</t>
  </si>
  <si>
    <t>Logistics Management Information System (LMIS)</t>
  </si>
  <si>
    <t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t>
  </si>
  <si>
    <t>Contraceptive Committee (Comité DAIA)</t>
  </si>
  <si>
    <t>El Centro Paraguayo de Estudios de Población (CEPEP) - IPPF affiliate</t>
  </si>
  <si>
    <t>DGGIES (General Directorate for Management of Strategic Supplies in Health), Reproductive Health Unit</t>
  </si>
  <si>
    <t>Instituto de Provision Social (IPS) - Paraguayan Social Security Institute)</t>
  </si>
  <si>
    <t>DGPS (Logistics Management Unit)</t>
  </si>
  <si>
    <t xml:space="preserve">Director of Logistics </t>
  </si>
  <si>
    <t>USAID | DELIVER PROJECT Paraguay resident advisor updated forecast with the DGPS director</t>
  </si>
  <si>
    <t xml:space="preserve">Ministry of Health </t>
  </si>
  <si>
    <t>Funds were allocated in Dec 2011</t>
  </si>
  <si>
    <t>National Treasury</t>
  </si>
  <si>
    <t>PipeLine and Proforma receipt</t>
  </si>
  <si>
    <t>IUD with Levonorgestrel (Mirena), hormonal patches</t>
  </si>
  <si>
    <t>IUD with Levonorgestrel</t>
  </si>
  <si>
    <t>Plan Estrategico DAIA (Contraceptive Security Strategic Plan)</t>
  </si>
  <si>
    <t>All</t>
  </si>
  <si>
    <t>10% value added tax, plus 0.50 on the value of the merchandise and a percentage for the customs clearance agent, which varies between 2% and 3% depending on the value of the shipment. (The value of a shipment includes freight and insurance in addition to the value of the merchandise.)</t>
  </si>
  <si>
    <t xml:space="preserve">First Edition: 2009; Second Edition: 2012 </t>
  </si>
  <si>
    <t>List of Essential Medications and List of Essential Supplies</t>
  </si>
  <si>
    <t xml:space="preserve">IUDs and condoms are included on the List of Essential Supplies that was published along with the Essential Medicines List. </t>
  </si>
  <si>
    <t>Stockcards at central warehouse</t>
  </si>
  <si>
    <t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t>
  </si>
  <si>
    <t>Contraceptive Self-Reliance (CSR) Technical Working Group</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</si>
  <si>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</si>
  <si>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t>
  </si>
  <si>
    <t>Philippine Chamber of Commerce and Industry, Drugstores Association of the Philippines, DKT Philippines, Alphamed</t>
  </si>
  <si>
    <t>USAID, WHO</t>
  </si>
  <si>
    <t>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t>
  </si>
  <si>
    <t>DOH Materials Management Division</t>
  </si>
  <si>
    <t>Department of Health</t>
  </si>
  <si>
    <t>Secretary of Health</t>
  </si>
  <si>
    <t>01/10-12/11 ($18,470,405 for this time period)</t>
  </si>
  <si>
    <t>Department of Health - National Center for Disease Prevention and Control (NCDPC) through the Family Health Office (FP Program Manager)</t>
  </si>
  <si>
    <t>The government budgeted $ 3,976,190 (Php 167,000,000) for support to procurement of FP commodities in the form of grants to LGUs.</t>
  </si>
  <si>
    <t>MNCHN Grants from National Government. LGU funds (local budgets) were also used to procure FP commodities; however, details in terms of amount spent by LGUs to procure commodities are still being determined.</t>
  </si>
  <si>
    <t>DOH NCDPC monitoring report</t>
  </si>
  <si>
    <t xml:space="preserve">In 2011, the government disbursed $2,505,394 to LGUs (as of Mar 2012 data based on DOH NCDPC monitoring). Based on an updated field report (including those from the 29 LGUs under the project sites) as of May 2012, it is being reported that $733,489 has been used from the 2011 MNCHN (Maternal, Newborn, and Child Health and Nutrition) Grants to procure FP commodities. 
</t>
  </si>
  <si>
    <t>UNFPA (2011: pills, DMPA)</t>
  </si>
  <si>
    <t>DOH Allocation List for UNFPA donated commodities</t>
  </si>
  <si>
    <t>Local Government Units' General Property and Supplies Office</t>
  </si>
  <si>
    <t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t>
  </si>
  <si>
    <t>Patch, spermicide</t>
  </si>
  <si>
    <t>Modern natural family planning</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</si>
  <si>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t>
  </si>
  <si>
    <t>2004 to date</t>
  </si>
  <si>
    <t>All sectors - however, if an NGO has obtained a tax exemption, the payment of taxes and duties may be waived. The DOH pays for taxes and duties for donations and social marketing.</t>
  </si>
  <si>
    <t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t>
  </si>
  <si>
    <t>Oral contraceptive pills and injectables</t>
  </si>
  <si>
    <t>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t>
  </si>
  <si>
    <t>Only trained health service providers are allowed to dispense. Service providers other than physicians, such as midwives, cannot dispense without a prescription. However, most midwives, and all Philhealth accredited midwives, have back-up physicians who write the prescriptions.</t>
  </si>
  <si>
    <t>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t>
  </si>
  <si>
    <t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t>
  </si>
  <si>
    <t xml:space="preserve">Phil National Drug Formulary 7th Edition 2008 (current) </t>
  </si>
  <si>
    <t>IUDs are included in the DOH's medical device list.</t>
  </si>
  <si>
    <t xml:space="preserve">Information from warehouse person handling FP commodities at the Materials Management Division of the DOH </t>
  </si>
  <si>
    <t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t>
  </si>
  <si>
    <t>contraceptive patch Evra and vaginal ring Novaring</t>
  </si>
  <si>
    <t>The commodity section was not completed this year, so the information here represents last year's responses.</t>
  </si>
  <si>
    <t>10% custom/import duties, 10% VAT</t>
  </si>
  <si>
    <t>It's illegal to advertise a specific contraceptive brand as well as any other prescription drug. However, they can be promoted and advertised in professional health care literature and facilities. Public campaigns about contraception in general are allowed.</t>
  </si>
  <si>
    <t>Only those entities that have a license for specific medical services can provide contraception. They are mainly private medical clinics. In general only health care workers can provide methods, mostly OB/GYNs.</t>
  </si>
  <si>
    <t>All except condoms</t>
  </si>
  <si>
    <t>Only pharmacies are allowed to sell contraceptives and only OB/GYNs can prescribe them.</t>
  </si>
  <si>
    <t>Migrants don't have access to health care in general, incuding family planning.</t>
  </si>
  <si>
    <t>Some regions provide free contraception for vulnerable groups.</t>
  </si>
  <si>
    <t>National Essential Medicine List for 2012</t>
  </si>
  <si>
    <t>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t>
  </si>
  <si>
    <t>Family Planning Logistics Committee</t>
  </si>
  <si>
    <t>PSI</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</si>
  <si>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</si>
  <si>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</si>
  <si>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UNFPA, USAID, GFATM</t>
  </si>
  <si>
    <t>Maternal and Child Health (MCH), HIV/AIDS and FP Integration, Pharmacy Task Force, Family Planning Officer, Commission National de Lutte Contre le SIDA (CNLS) (national commission for the fight against AIDS)</t>
  </si>
  <si>
    <t>Central d'Achat des Medicamants Essentiel et Consommables (CAMERWA)</t>
  </si>
  <si>
    <t>MOH</t>
  </si>
  <si>
    <t>MCH Director</t>
  </si>
  <si>
    <t>USAID | DELIVER PROJECT &amp; MOH</t>
  </si>
  <si>
    <t>Medical Procurement and Distribution Division (MPDD)</t>
  </si>
  <si>
    <t>Reproductive Health Commodity Security</t>
  </si>
  <si>
    <t>11/2008-12/2012</t>
  </si>
  <si>
    <t>Liste National des Medicaments Essentiel (National Essential Medicines List)</t>
  </si>
  <si>
    <t>It was published in 2010 and is reviewed every 2 years.</t>
  </si>
  <si>
    <t>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</si>
  <si>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At the service delivery point (SDP) level, contraceptive stockouts are estimated at less than 4% and also rarely occur at the district and central levels. The reporting rate is more than 95% at the SDP level and 100% at the district level.</t>
  </si>
  <si>
    <t xml:space="preserve">National Committee for Contraceptive Security </t>
  </si>
  <si>
    <t xml:space="preserve">Associaton pour le Developpement du Marketing Social (ADEMAS) (USAID Implementing Partner (IP)) </t>
  </si>
  <si>
    <t xml:space="preserve">Associaton Senegalaise pour le Bien Etre Familial  (ASBEF) IPPF Affiliate, IntraHealth (USAD IP) ChildFund and NGO consortium members, MSI  </t>
  </si>
  <si>
    <t>Pfizer Senegal</t>
  </si>
  <si>
    <t xml:space="preserve">UNFPA, WHO </t>
  </si>
  <si>
    <t xml:space="preserve">Division de la Sante de la Reproduction, Direction de la Pharmacie et du Medicament, Laboratoire National de Controle des Medicaments  </t>
  </si>
  <si>
    <t>National Central Warehouse (Pharmacie National d'Aprovisionnement (PNA))</t>
  </si>
  <si>
    <t xml:space="preserve">Direction de la Planification et des Ressources Humaines </t>
  </si>
  <si>
    <t xml:space="preserve">USAID and implementing partners </t>
  </si>
  <si>
    <t xml:space="preserve">USAID MD and Health team </t>
  </si>
  <si>
    <t xml:space="preserve">MOH/Reproductive Health Division with USAID/implementing partner support </t>
  </si>
  <si>
    <t>MOH/Reproductive Health Division</t>
  </si>
  <si>
    <t>Government of Senegal's internal budget (which is mostly funded with taxes)</t>
  </si>
  <si>
    <t>MoH report</t>
  </si>
  <si>
    <t>Funds transferred from MoF to Central Medical Store and were spent</t>
  </si>
  <si>
    <t>USAID ($3,024,576), UNFPA ($458,330)</t>
  </si>
  <si>
    <t>Includes contraceptives for MoH/RH Division, MoH/Social Marketing, MoH/AIDS</t>
  </si>
  <si>
    <t>The exceeded performance could be explained by: the forecasted $1,000,000 contraceptive need for the fiscal year doesn’t include any other charges as operational costs. It just includes the product cost. Also, the exchange rate used was 450 CFA = 1 US dollar)</t>
  </si>
  <si>
    <t>Central medical store</t>
  </si>
  <si>
    <t>In December 2011, at the International FP conference opening ceremony, the President promised to increase the line budget for contraceptives to CFA 100,000,000 ($250,000).</t>
  </si>
  <si>
    <t>CycleBeads are still offered in non-profit private-sector facilities and at the community level.</t>
  </si>
  <si>
    <t xml:space="preserve">FP/RH Commodity Security Plan </t>
  </si>
  <si>
    <t xml:space="preserve">All sectors </t>
  </si>
  <si>
    <t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t>
  </si>
  <si>
    <t>Product brand advertising is forbidden. Private doctors cannot prescribe and dispense drugs in the same premises. Pharmacists cannot dispense most of the methods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</si>
  <si>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t>
  </si>
  <si>
    <t xml:space="preserve">Oral contraceptives </t>
  </si>
  <si>
    <t xml:space="preserve">Doctors, nurses, midwives and community health workers (CHW) are allowed to dispense (as per the RH norms and protocols revised in August 2010). </t>
  </si>
  <si>
    <t>Pharmacists cannot dispense without  a prescription. (Emergency contraception is available without a prescription in private pharmacies though.)</t>
  </si>
  <si>
    <t>Doctors, nurses and midwives are allowed to provide the methods.</t>
  </si>
  <si>
    <t>Private doctors are allowed to administer implants and IUDs, but they cannot keep stock in their offices. Patients must procure from pharmacies. Pharmacists cannot dispense or distribute without a prescription.</t>
  </si>
  <si>
    <t xml:space="preserve">Injectables </t>
  </si>
  <si>
    <t xml:space="preserve">Doctors, nurses, midwives, and CHWs (as per the 2010 RH norms and protocols) can provide injectables. </t>
  </si>
  <si>
    <t>Private doctors are allowed to administer injectables, but they cannot keep stock in their offices. Patients must procure from pharmacies. Pharmacists cannot dispense or distribute without  a prescription.</t>
  </si>
  <si>
    <t>The local committee determines who cannot afford to pay. There are no specific groups exempted from payment.</t>
  </si>
  <si>
    <t>Spermicide</t>
  </si>
  <si>
    <t xml:space="preserve">Updated in 2008 </t>
  </si>
  <si>
    <t xml:space="preserve">Liste Nationale des Medicaments Essentiels </t>
  </si>
  <si>
    <t>It will be updated later in 2012.</t>
  </si>
  <si>
    <t>USAID &amp; partners have been trying to incorporate CPR and FP as key areas for inclusion in the PRSP.</t>
  </si>
  <si>
    <t>Contraceptive Procurement Tables (CPTs), Logistic Management Information System and Reports.</t>
  </si>
  <si>
    <t>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t>
  </si>
  <si>
    <t>Reproductive Health Coordination Forum</t>
  </si>
  <si>
    <t>Marie Stopes, PSI</t>
  </si>
  <si>
    <t>Marie Stopes, PSI, IPPF, Care Oxfam, and more!</t>
  </si>
  <si>
    <t xml:space="preserve">Joint Donor Team </t>
  </si>
  <si>
    <t>N/A - commodities were still available so no request was made since demand is not high</t>
  </si>
  <si>
    <t>08/10-07/11</t>
  </si>
  <si>
    <t>The government may have received funds from the Multi-Donor Trust Fund (MDTF) (World Bank) for contraceptives, but most likely did not.</t>
  </si>
  <si>
    <t>Through PSI. Amount not known.</t>
  </si>
  <si>
    <t>USAID brought in commodities that are now being distributed by trained personnel in some facilities.</t>
  </si>
  <si>
    <t>Variable, but usually 10 to 15% importation taxes</t>
  </si>
  <si>
    <t>Importation taxes</t>
  </si>
  <si>
    <t>The FP policy is still in the approval process.</t>
  </si>
  <si>
    <t>No official policies, but health care workers sometimes do not want to serve this group</t>
  </si>
  <si>
    <t>The latest is 2007, we are waiting for the official 2011 update</t>
  </si>
  <si>
    <t xml:space="preserve">South Sudan Essential Medicines List </t>
  </si>
  <si>
    <t>The government is reviewing the list due to the reduction in budgets.</t>
  </si>
  <si>
    <t>Public health facilities rarely have full stocks of all methods. Condoms are more available (due to HIV), but longer-term methods are usually only available in NGOs/ private facilities.</t>
  </si>
  <si>
    <t>National Contraceptive Committee</t>
  </si>
  <si>
    <t>Tanzana Marketing and Communications for AIDS, Reproductive Health and Child Survival (T-MARC) project, Population Services International (PSI)</t>
  </si>
  <si>
    <t>John Snow, Inc. (JSI), Engender Health, Chama cha Uzazi na Malezi Bora Tanzania (UMATI) - IPPF affiliate, Marie Stopes, Pathfinder</t>
  </si>
  <si>
    <t>Phillips Distributors representative of Bayer Schering Pharmaceuticals</t>
  </si>
  <si>
    <t>Reproductive and Child Health Services (RCHS), National  AIDS Control Programme (NACP)</t>
  </si>
  <si>
    <t>Medical Stores Department (MSD)</t>
  </si>
  <si>
    <t>Health Policy Initiative (Futures Group)</t>
  </si>
  <si>
    <t>Country Representative</t>
  </si>
  <si>
    <t>John Snow, Inc. and Reproductive and Child Health section</t>
  </si>
  <si>
    <t>Ministry of Health and Social Welfare (RCHS)</t>
  </si>
  <si>
    <t>UNFPA, USAID, and Global Fund</t>
  </si>
  <si>
    <t>Medical Stores Department</t>
  </si>
  <si>
    <t>Brand specific adversting for oral contraceptives is not allowed since oral contraceptives are considered a prescription-only product.</t>
  </si>
  <si>
    <t>Oral contraceptives</t>
  </si>
  <si>
    <t>Restricted to pharmacies and accredited drug dispensing outlets (Addos)</t>
  </si>
  <si>
    <t>Restricted to public health nurse or higher grade MOH staff</t>
  </si>
  <si>
    <t>National Essential Medicines List</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</si>
  <si>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</si>
  <si>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 xml:space="preserve">MSD quarterly reports </t>
  </si>
  <si>
    <t>There is a long lead time for contraceptives that are procured using basket funds.</t>
  </si>
  <si>
    <t>Comité National de Sécurisation de l’Approvisionnement en produit Contraceptifs (CNSAPC) (this committee is not functional at this time). There is also a newly formed Condom Management group that functions.</t>
  </si>
  <si>
    <t>Association Togolaise pour le Bien-Etre Familial (ATBEF) - IPPF Affiliate, Plan Togo</t>
  </si>
  <si>
    <t>Order of Private Pharmacies and Order of Doctors</t>
  </si>
  <si>
    <t>UNFPA, Cooperation Francaise</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</si>
  <si>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</si>
  <si>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</si>
  <si>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</si>
  <si>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 xml:space="preserve">National Assembly (one representative), Ministry of Social Action (one representative) </t>
  </si>
  <si>
    <t>The forecast was conducted by a team comprised of representatives from the Division of Family Health, PSI, and ATBEF.</t>
  </si>
  <si>
    <t>Directorate of Pharmacy, Laboratories and Technical Institutions, MOH</t>
  </si>
  <si>
    <t>In the budget, 30 million CFA (approximately $60,000) was set aside, but there was a delay in dispensing the funds and they were not used in 2011. Funds have again been allocated for 2012.</t>
  </si>
  <si>
    <t xml:space="preserve">This includes the estimated cost of a condom shipment that was not listed on RHI. </t>
  </si>
  <si>
    <t>PSI (not the MOH) receives funding from the Global Fund to procure condoms.</t>
  </si>
  <si>
    <t>The commodities request that was submitted to USAID did not receive a favorable response during the government's fiscal year (01/11-12/11).</t>
  </si>
  <si>
    <t>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t>
  </si>
  <si>
    <t>spermicide</t>
  </si>
  <si>
    <t xml:space="preserve">Male condoms are primarily distributed to HIV/AIDS associations, as demand through the public sector facilities is low. The MOH gives the condoms to NGOs and uses them for campaigns.  </t>
  </si>
  <si>
    <t>Plan National de Sécurisation des produits de Sante de la Reproduction (National Reproductive Health Commodity Security Plan)</t>
  </si>
  <si>
    <t>The commercial sector has to pay taxes.</t>
  </si>
  <si>
    <t xml:space="preserve">Taxes/duties </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</si>
  <si>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</si>
  <si>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Only trained providers can provide</t>
  </si>
  <si>
    <t>Unknown</t>
  </si>
  <si>
    <t>Liste Nationale des Medicaments Essentiels</t>
  </si>
  <si>
    <t>Warehouse stock cards</t>
  </si>
  <si>
    <t>The PSI stockout problem in 2010 led the Ministry of Health to send stock to PSI, which increased the issues from the central warehouse.</t>
  </si>
  <si>
    <t>Family Planning Revitalization Working Group/Reproductive Health Commodity Security (RHCS)</t>
  </si>
  <si>
    <t>Uganda Health Marketing Group (UHMG), Program for Accessible Health, Communication and Education (PACE)</t>
  </si>
  <si>
    <t>Marie Stopes Uganda, PACE, Reproductive Health Uganda (RHU), Uganda Protestant Medical Bureau (UPMB)</t>
  </si>
  <si>
    <t>United States Agency for International Development (USAID), Department for International Development (DFID)</t>
  </si>
  <si>
    <t>United Nations Population Fund (UNFPA)</t>
  </si>
  <si>
    <t>MOH Reproductive Health Division, AIDS Control Program (ACP), MOH Pharmacy Division</t>
  </si>
  <si>
    <t>National Medical Store (NMS)</t>
  </si>
  <si>
    <t>USAID partners: MSH-STRIDES, Reproductive Health Uganda, Marie Stopes Uganda, FHI360 and many others</t>
  </si>
  <si>
    <t>USAID and UNFPA</t>
  </si>
  <si>
    <t>Commodity specialist</t>
  </si>
  <si>
    <t>MOH, NMS, USAID, UNFPA, SURE</t>
  </si>
  <si>
    <t>This amount includes other RH products.</t>
  </si>
  <si>
    <t>(UNFPA $373,932, DFID $926,828, USAID $3,572,627)</t>
  </si>
  <si>
    <t>RHI</t>
  </si>
  <si>
    <t>For public sector</t>
  </si>
  <si>
    <t>Not all procurements have been made yet.</t>
  </si>
  <si>
    <t>National Medical Stores</t>
  </si>
  <si>
    <t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t>
  </si>
  <si>
    <t>Reproductive Health Commodity Security Strategic Plan</t>
  </si>
  <si>
    <t>2010-2015</t>
  </si>
  <si>
    <t>All sectors are charged a verification fee by the National Drug Authority (NDA), and Uganda Revenue Authority recently is demanding withholding tax on contraceptives.</t>
  </si>
  <si>
    <t>NDA 2% of FOB value is charged on all pharmaceuticals and Uganda Revenue Authority (URA) 18% and 6% on condoms.</t>
  </si>
  <si>
    <t>See above for taxes. It takes about 12 months for NDA to register new products; NDA has mandatory pre-shipment for condoms. This takes months which delays entry into the sector.</t>
  </si>
  <si>
    <t>The MOH policy to allow trained community-based distributors (CBDs) to dispense injectables has not passed.</t>
  </si>
  <si>
    <t>No injectables are allowed to be sold through drug shops.</t>
  </si>
  <si>
    <t>2011/2012</t>
  </si>
  <si>
    <t>Essential Medicines, Health and Laboratory Supplies (EMHLS)</t>
  </si>
  <si>
    <t>The list has just been revised and has not yet been approved.</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</si>
  <si>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</si>
  <si>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MOH stock status reports</t>
  </si>
  <si>
    <t>It is very difficult to get information on National Medical Store (NMS) procurements and supply plans.</t>
  </si>
  <si>
    <t>National Committee for Implementation of the State Program "Reproductive Health of the Nation up to 2015" (SPRHN)</t>
  </si>
  <si>
    <t>All-Ukrainian Federation of Young Doctors, All-Ukrainian Women's Society, Women's Health and Family Planning Foundation</t>
  </si>
  <si>
    <t>USAID (represented by the staff of the USAID-supported projectsTogether for Health and Maternal &amp; Infant Health Project)</t>
  </si>
  <si>
    <t>MCH Department/RH Division, Finance and Economic Department</t>
  </si>
  <si>
    <t>Academy of Science, National Academy of Post-Graduate Education</t>
  </si>
  <si>
    <t>One-year period between 01/10 and 12/15</t>
  </si>
  <si>
    <t xml:space="preserve">John Snow, Inc. within the USAID Together for Health project </t>
  </si>
  <si>
    <t>Ministry of Health and Ministry of Finance of Ukraine</t>
  </si>
  <si>
    <t>This amount includes central and regional allocations</t>
  </si>
  <si>
    <t>State Budget of Ukraine for 2011 ($136,000) and regional budgets ($124,000)</t>
  </si>
  <si>
    <t>MOH report on implementation of the SPRHN in 2011 and Ministry of Finance</t>
  </si>
  <si>
    <t>This amount includes the cumulative national and regional budget expenditures.</t>
  </si>
  <si>
    <t>USAID/Washington</t>
  </si>
  <si>
    <t>John Snow, Inc. (JSI), through USAID Together for Health Project (consumption estimate) and International HIV/AIDS Alliance in Ukraine</t>
  </si>
  <si>
    <t>Includes oral contraceptives, injectables, IUDs, and condoms</t>
  </si>
  <si>
    <t>Ministry of Health, MCH Department in particular, and Oblast Health Administrations in collaboration with Oblast FP Centers</t>
  </si>
  <si>
    <t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</si>
  <si>
    <t>Vaginal ring, spermicides, patch</t>
  </si>
  <si>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</si>
  <si>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is no VAT for medical drug importation. However, there is a sales tax (10%) according to the January 2012 Cabinet of Ministers regulation. In addition, there is an import taxation for medical devices.</t>
  </si>
  <si>
    <t xml:space="preserve">The Ukraine law "On Advertising", article 21 does not allow advertising of prescription-based medicines, including contraceptives. </t>
  </si>
  <si>
    <t xml:space="preserve">Drugs (including contraceptives) are exempted from the payment of VAT in Ukraine. Also, private companies have to be registered and licensed. This is a protection against counterfeit drugs. </t>
  </si>
  <si>
    <t xml:space="preserve">All hormonal methods </t>
  </si>
  <si>
    <t xml:space="preserve">Clinics can either dispense or prescribe these methods for purchase in state pharmacies. The prescriptions are written by doctors; midwives and nurses are not allowed to write prescriptions. </t>
  </si>
  <si>
    <t>Licensed pharmacies sell hormonals based on a doctor's prescription.</t>
  </si>
  <si>
    <t>Only specially trained ob-gyns can insert IUDs. Family doctors can only prescribe IUDs. Midwives and nurses cannot prescribe them.</t>
  </si>
  <si>
    <t>Only specially trained ob-gyns can insert IUDs. Family doctors can only prescribe IUDs.</t>
  </si>
  <si>
    <t>Nurses and midwives can provide the Depo injections, in a health facility, upon the recommendation from a doctor.</t>
  </si>
  <si>
    <t>Licensed pharmacies can sell the injectable, but the injection can be given only under strict supervision of a medical professional.</t>
  </si>
  <si>
    <t>National Essential Medicine List</t>
  </si>
  <si>
    <t>Condoms and IUDs are not part of this list as Ukrainian legislation considers them to be medical devices. A list of essential medical devices does not exist.</t>
  </si>
  <si>
    <t>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</si>
  <si>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t>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</si>
  <si>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t>
  </si>
  <si>
    <t>Commodity Security group, a sub-group of RH technical committee</t>
  </si>
  <si>
    <t>Marie Stopes International - Yemen (MSI-Y)</t>
  </si>
  <si>
    <t>Yemen Family Care Association and Yamaan (a local NGO franchising from MSI-Y)</t>
  </si>
  <si>
    <t>Deutsche Gesellschaft fur Internationale Zusammenarbeit (GIZ)</t>
  </si>
  <si>
    <t>Supply Director, Director General of Reproductive Health, National Drug Program</t>
  </si>
  <si>
    <t>Two central warehouses</t>
  </si>
  <si>
    <t>Population Sector</t>
  </si>
  <si>
    <t xml:space="preserve">Deputy Minister for Population Sector </t>
  </si>
  <si>
    <t>An RH Consultant</t>
  </si>
  <si>
    <t>RH General Director</t>
  </si>
  <si>
    <t xml:space="preserve">Half of forecasted amount. </t>
  </si>
  <si>
    <t xml:space="preserve">Funding was provided by UNFPA only. 
</t>
  </si>
  <si>
    <t>The commercial sector information was not filled in this year. Last year, though, all methods were reported to be offered in the commercial sector except for female condoms, emergency contraceptives, and CycleBeads.</t>
  </si>
  <si>
    <t>Only the public sector is allowed to sell/dispense the method.</t>
  </si>
  <si>
    <t>There is a plan to allow the private sector to offer the method.</t>
  </si>
  <si>
    <t>National Drug List</t>
  </si>
  <si>
    <t>There is a plan to update the list.</t>
  </si>
  <si>
    <t>Population status is one of the objectives under human resources development (p.118).</t>
  </si>
  <si>
    <t xml:space="preserve">There is a shortage of funds for commodities, even from donors. </t>
  </si>
  <si>
    <t>Reproductive Health Commodity Security Committee</t>
  </si>
  <si>
    <t>Planned Parenthood Association (PPAZ), Marie Stopes International, USAID | DELIVER PROJECT, Zambia Prevention Care and Treatment II (ZPCT II), Center for Infectious Diseases Research in Zambia (CIDRZ), Zambia Integrated State Safety Programme, Family Health International (FHI360)</t>
  </si>
  <si>
    <t>Global Fund, DFID, USAID</t>
  </si>
  <si>
    <t>Reproductive and Child Health (under the new  Ministry of Community Development, Mother and Child Health); Pharmacy Under Ministry of Health</t>
  </si>
  <si>
    <t>Medical Stores Limited (MSL) - Central Warehouse</t>
  </si>
  <si>
    <t>Ministry of Finance and National Planning</t>
  </si>
  <si>
    <t>Ministry of Health (MoH)</t>
  </si>
  <si>
    <t>Deputy Director Reproductive and Child Health</t>
  </si>
  <si>
    <t>06/11-06/12</t>
  </si>
  <si>
    <t>MoH, USAID | DELIVER PROJECT</t>
  </si>
  <si>
    <t>DFID</t>
  </si>
  <si>
    <t>USAID $4,943,571; UNFPA $783,866</t>
  </si>
  <si>
    <t>MoH procurement unit</t>
  </si>
  <si>
    <t xml:space="preserve">The government procured contraceptives using DFID funds in 2011 through the MoH procurement unit. </t>
  </si>
  <si>
    <t>Policy on: 1. sale/distribution of contraceptives restricted to retail pharmacies and private clinics. Only condoms are sold in supermarkets and drugstores. 2. Advertising ban</t>
  </si>
  <si>
    <t>Sale/distribution of contraceptives restricted to retail pharmacies and private clinics. (Only condoms are sold in supermarkets and drugstores.)</t>
  </si>
  <si>
    <t>Essential Medicines List</t>
  </si>
  <si>
    <t>Reproductive health is integrated within the health component (p.179).</t>
  </si>
  <si>
    <t xml:space="preserve">Challenges: Funding, funding delays leading to shipment delays and stockouts; delays in launching RHCS Strategy. Successes: Forecasting and quantification, procurement planning, collaboration with MoH and other partners.  </t>
  </si>
  <si>
    <t>Population Services Zimbabwe (Marie Stopes affiliate), Elizabeth Glaser Pediatric AIDS Foundation</t>
  </si>
  <si>
    <t>CIMAS Healthcare (medical insurance and health services provider)</t>
  </si>
  <si>
    <t>MoHCW Reproductive Health Unit, Logistics Unit of the Directorate of Pharmacy Services, Zimbabwe National Family Planning Council (ZNFPC)</t>
  </si>
  <si>
    <t>NatPharm</t>
  </si>
  <si>
    <t>Medicines Control Authority of Zimbabwe, Crown Agents Zimbabwe, USAID | DELIVER PROJECT</t>
  </si>
  <si>
    <t>ZNFPC</t>
  </si>
  <si>
    <t>Executive Director</t>
  </si>
  <si>
    <t>ZNFPC, NatPharm, Crown Agents, Population Services Zimbabwe (PSZ), USAID | DELIVER PROJECT</t>
  </si>
  <si>
    <t>Government budget allocated to the entire MoHCW-including ZNFPC to cover commodity procurement and other expenditures.</t>
  </si>
  <si>
    <t>It is not clear if and how much internally generated funds were spent on contraceptives not distributed through the Delivery Team Topping Up (DTTU) system. All contraceptives distributed through DTTU are funded by DFID, USAID, and UNFPA.</t>
  </si>
  <si>
    <t>USAID (male and female condoms), DFID (contraceptives)</t>
  </si>
  <si>
    <t>DTTU TOP UP database</t>
  </si>
  <si>
    <t>1. Data includes products distributed through DTTU (male and female condoms, Secure, Control, Petogen and Jadelle). 2. Value based on quantity of product distributed to clients (consumption) multiplied by landed unit cost.</t>
  </si>
  <si>
    <t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t>
  </si>
  <si>
    <t>PSI has introduced progestin-only pills, combined oral conraceptives, and implants in its New Start and New Life centers.</t>
  </si>
  <si>
    <t>The private sector is allowed to provide contraceptive methods as long as they meet the applicable regulatory requirements in terms of approval of premises and providers.</t>
  </si>
  <si>
    <t>Community Based Distributors are not allowed to administer injectables.</t>
  </si>
  <si>
    <t>Only qualified and specially trained nurses and doctors are allowed to administer injectables.</t>
  </si>
  <si>
    <t>Only qualified and specially trained nurses and doctors are allowed to administer implants.</t>
  </si>
  <si>
    <t>Only trained doctors approved by ZNFPC can administer IUDs.</t>
  </si>
  <si>
    <t>Contraceptives are not for sale to those under 16 years of age. (This is based on an act of Parliament.) However, youth are eligible for emergency contraception in the case of sexual abuse or related circumstances.</t>
  </si>
  <si>
    <t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t>
  </si>
  <si>
    <t>Essential Medicines List and Standard Treatment guidelines for Zimbabwe, ZNFPC List of approved contraceptive methods and devices</t>
  </si>
  <si>
    <t>ZNFPC warehouse records</t>
  </si>
  <si>
    <t>Contraceptives are generally available in full supply in the public sector. No significant issues with commodity security.</t>
  </si>
  <si>
    <t>Commonly used acronyms include: CPT - contraceptive procurement table,  LMIS - logistics management information system, MOH - Ministry of Health, RHI or RHInterchange - Reproductive Health Interchange (online database of contraceptive orders and shipments at http://rhi.rhsupplies.org)</t>
  </si>
  <si>
    <r>
      <t>Notes:</t>
    </r>
    <r>
      <rPr>
        <sz val="9"/>
        <rFont val="Arial"/>
        <family val="2"/>
      </rPr>
      <t xml:space="preserve"> N/A = not applicable, No data = data not available</t>
    </r>
  </si>
  <si>
    <t>CPT - contraceptive procurement table,  LMIS - logistics management information system, MOH - Ministry of Health, RHI - RHealth Interchange (http://rhi.rhsupplies.org)</t>
  </si>
  <si>
    <r>
      <rPr>
        <b/>
        <sz val="16"/>
        <rFont val="Arial"/>
        <family val="2"/>
      </rPr>
      <t xml:space="preserve">Contraceptive Security (CS) Indicators </t>
    </r>
    <r>
      <rPr>
        <b/>
        <sz val="18"/>
        <rFont val="Arial"/>
        <family val="2"/>
      </rPr>
      <t>2012</t>
    </r>
    <r>
      <rPr>
        <b/>
        <sz val="16"/>
        <rFont val="Arial"/>
        <family val="2"/>
      </rPr>
      <t xml:space="preserve"> Data </t>
    </r>
  </si>
  <si>
    <r>
      <rPr>
        <b/>
        <sz val="15"/>
        <rFont val="Arial"/>
        <family val="2"/>
      </rPr>
      <t>Country:</t>
    </r>
    <r>
      <rPr>
        <b/>
        <sz val="12"/>
        <rFont val="Arial"/>
        <family val="2"/>
      </rPr>
      <t xml:space="preserve"> </t>
    </r>
    <r>
      <rPr>
        <b/>
        <u/>
        <sz val="18"/>
        <rFont val="Arial"/>
        <family val="2"/>
      </rPr>
      <t>Afghanistan</t>
    </r>
  </si>
  <si>
    <t>The CS Indicators are presented in the following sections:
               A. leadership &amp; cooordination               B. finance &amp; procurement               C. commodities               D. policies               E. supply chain</t>
  </si>
  <si>
    <r>
      <t xml:space="preserve">
Notes:
</t>
    </r>
    <r>
      <rPr>
        <sz val="12"/>
        <rFont val="Arial"/>
        <family val="2"/>
      </rPr>
      <t xml:space="preserve">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t>
    </r>
    <r>
      <rPr>
        <sz val="10"/>
        <rFont val="Arial"/>
        <family val="2"/>
      </rPr>
      <t xml:space="preserve"> (If you cannot already see them, click on Review tab - Comments group - Show All Comments in newer 
       versions of Excel or View - Comments in older versions of Excel.)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</si>
  <si>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</si>
  <si>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t xml:space="preserve">E3. Are stockouts a large problem in your country at the following levels? (i.e., Are they common or do they tend to last for a long time?)
</t>
  </si>
  <si>
    <r>
      <t xml:space="preserve">Country: </t>
    </r>
    <r>
      <rPr>
        <b/>
        <u/>
        <sz val="18"/>
        <rFont val="Arial"/>
        <family val="2"/>
      </rPr>
      <t>Armenia</t>
    </r>
  </si>
  <si>
    <r>
      <t xml:space="preserve">Country: </t>
    </r>
    <r>
      <rPr>
        <b/>
        <u/>
        <sz val="18"/>
        <rFont val="Arial"/>
        <family val="2"/>
      </rPr>
      <t>Azerbaijan</t>
    </r>
  </si>
  <si>
    <r>
      <t xml:space="preserve">Country: </t>
    </r>
    <r>
      <rPr>
        <b/>
        <u/>
        <sz val="18"/>
        <rFont val="Arial"/>
        <family val="2"/>
      </rPr>
      <t>Bangladesh</t>
    </r>
  </si>
  <si>
    <t>2011-16</t>
  </si>
  <si>
    <r>
      <t xml:space="preserve">Country: </t>
    </r>
    <r>
      <rPr>
        <b/>
        <u/>
        <sz val="18"/>
        <rFont val="Arial"/>
        <family val="2"/>
      </rPr>
      <t>Bolivia</t>
    </r>
  </si>
  <si>
    <t xml:space="preserve"> 01/11 - 12/11</t>
  </si>
  <si>
    <t>01/11 - 12/11</t>
  </si>
  <si>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t>
    </r>
    <r>
      <rPr>
        <i/>
        <sz val="11"/>
        <rFont val="Arial"/>
        <family val="2"/>
      </rPr>
      <t xml:space="preserve"> (If a method is not intended to be offered in public sector facilities, please indicate that stockouts are not applicable (choose "N/A" from the dropdown list).)</t>
    </r>
  </si>
  <si>
    <t>01/11 -12/11</t>
  </si>
  <si>
    <r>
      <t xml:space="preserve">Country: </t>
    </r>
    <r>
      <rPr>
        <b/>
        <u/>
        <sz val="18"/>
        <rFont val="Arial"/>
        <family val="2"/>
      </rPr>
      <t>Burkina Faso</t>
    </r>
  </si>
  <si>
    <t>1/11 - 12/11</t>
  </si>
  <si>
    <t>2009 - 2015</t>
  </si>
  <si>
    <t xml:space="preserve">1/11 - 12/11 </t>
  </si>
  <si>
    <r>
      <t xml:space="preserve">Country: </t>
    </r>
    <r>
      <rPr>
        <b/>
        <u/>
        <sz val="18"/>
        <rFont val="Arial"/>
        <family val="2"/>
      </rPr>
      <t>Burundi</t>
    </r>
  </si>
  <si>
    <r>
      <rPr>
        <b/>
        <sz val="15"/>
        <rFont val="Arial"/>
        <family val="2"/>
      </rPr>
      <t xml:space="preserve">Country: </t>
    </r>
    <r>
      <rPr>
        <b/>
        <u/>
        <sz val="18"/>
        <rFont val="Arial"/>
        <family val="2"/>
      </rPr>
      <t>Dominican Republic</t>
    </r>
  </si>
  <si>
    <t>08/11 - 12/11</t>
  </si>
  <si>
    <r>
      <rPr>
        <b/>
        <sz val="15"/>
        <rFont val="Arial"/>
        <family val="2"/>
      </rPr>
      <t xml:space="preserve">Country: </t>
    </r>
    <r>
      <rPr>
        <b/>
        <u/>
        <sz val="18"/>
        <rFont val="Arial"/>
        <family val="2"/>
      </rPr>
      <t>Democratic Republic of the Congo (DRC)</t>
    </r>
  </si>
  <si>
    <t>10/10 - 9/11</t>
  </si>
  <si>
    <r>
      <t xml:space="preserve">Country: </t>
    </r>
    <r>
      <rPr>
        <b/>
        <u/>
        <sz val="18"/>
        <rFont val="Arial"/>
        <family val="2"/>
      </rPr>
      <t>El Salvador</t>
    </r>
  </si>
  <si>
    <t>01/11 - 03/12</t>
  </si>
  <si>
    <r>
      <t xml:space="preserve">Country: </t>
    </r>
    <r>
      <rPr>
        <b/>
        <u/>
        <sz val="18"/>
        <rFont val="Arial"/>
        <family val="2"/>
      </rPr>
      <t>Ethiopia</t>
    </r>
  </si>
  <si>
    <r>
      <t xml:space="preserve">Country: </t>
    </r>
    <r>
      <rPr>
        <b/>
        <u/>
        <sz val="18"/>
        <rFont val="Arial"/>
        <family val="2"/>
      </rPr>
      <t>The Gambia</t>
    </r>
  </si>
  <si>
    <r>
      <rPr>
        <b/>
        <sz val="15"/>
        <rFont val="Arial"/>
        <family val="2"/>
      </rPr>
      <t xml:space="preserve">Country: </t>
    </r>
    <r>
      <rPr>
        <b/>
        <u/>
        <sz val="18"/>
        <rFont val="Arial"/>
        <family val="2"/>
      </rPr>
      <t>Georgia</t>
    </r>
  </si>
  <si>
    <r>
      <t xml:space="preserve">Country: </t>
    </r>
    <r>
      <rPr>
        <b/>
        <u/>
        <sz val="18"/>
        <rFont val="Arial"/>
        <family val="2"/>
      </rPr>
      <t>Ghana</t>
    </r>
  </si>
  <si>
    <r>
      <t xml:space="preserve">Country: </t>
    </r>
    <r>
      <rPr>
        <b/>
        <u/>
        <sz val="18"/>
        <rFont val="Arial"/>
        <family val="2"/>
      </rPr>
      <t>Guatemala</t>
    </r>
  </si>
  <si>
    <r>
      <t xml:space="preserve">Country: </t>
    </r>
    <r>
      <rPr>
        <b/>
        <u/>
        <sz val="18"/>
        <rFont val="Arial"/>
        <family val="2"/>
      </rPr>
      <t>Guinea</t>
    </r>
  </si>
  <si>
    <r>
      <t xml:space="preserve">Country: </t>
    </r>
    <r>
      <rPr>
        <b/>
        <u/>
        <sz val="18"/>
        <rFont val="Arial"/>
        <family val="2"/>
      </rPr>
      <t>Haiti</t>
    </r>
  </si>
  <si>
    <t>10/11 - 09/12</t>
  </si>
  <si>
    <t>likely 1/11 to 12/11</t>
  </si>
  <si>
    <r>
      <t xml:space="preserve">Country: </t>
    </r>
    <r>
      <rPr>
        <b/>
        <u/>
        <sz val="18"/>
        <rFont val="Arial"/>
        <family val="2"/>
      </rPr>
      <t>Honduras</t>
    </r>
  </si>
  <si>
    <t>11/11 - 11/12</t>
  </si>
  <si>
    <r>
      <t xml:space="preserve">Country: </t>
    </r>
    <r>
      <rPr>
        <b/>
        <u/>
        <sz val="18"/>
        <rFont val="Arial"/>
        <family val="2"/>
      </rPr>
      <t>India</t>
    </r>
  </si>
  <si>
    <t>04/11 - 03/12</t>
  </si>
  <si>
    <t>2000 - 2016</t>
  </si>
  <si>
    <r>
      <t xml:space="preserve">Country: </t>
    </r>
    <r>
      <rPr>
        <b/>
        <u/>
        <sz val="18"/>
        <rFont val="Arial"/>
        <family val="2"/>
      </rPr>
      <t>Kenya</t>
    </r>
  </si>
  <si>
    <t>07/10 - 06/11</t>
  </si>
  <si>
    <t>2007 - 2012</t>
  </si>
  <si>
    <t>4/11 - 3/12</t>
  </si>
  <si>
    <r>
      <t xml:space="preserve">Country: </t>
    </r>
    <r>
      <rPr>
        <b/>
        <u/>
        <sz val="18"/>
        <rFont val="Arial"/>
        <family val="2"/>
      </rPr>
      <t>Liberia</t>
    </r>
  </si>
  <si>
    <t>2008 - 2012</t>
  </si>
  <si>
    <r>
      <t xml:space="preserve">Country: </t>
    </r>
    <r>
      <rPr>
        <b/>
        <u/>
        <sz val="18"/>
        <rFont val="Arial"/>
        <family val="2"/>
      </rPr>
      <t>Madagascar</t>
    </r>
  </si>
  <si>
    <r>
      <t xml:space="preserve">Country: </t>
    </r>
    <r>
      <rPr>
        <b/>
        <u/>
        <sz val="18"/>
        <rFont val="Arial"/>
        <family val="2"/>
      </rPr>
      <t>Malawi</t>
    </r>
  </si>
  <si>
    <t>2012 - 2016</t>
  </si>
  <si>
    <r>
      <t xml:space="preserve">Country: </t>
    </r>
    <r>
      <rPr>
        <b/>
        <u/>
        <sz val="18"/>
        <rFont val="Arial"/>
        <family val="2"/>
      </rPr>
      <t>Mali</t>
    </r>
  </si>
  <si>
    <t>2011 - 2015</t>
  </si>
  <si>
    <r>
      <t xml:space="preserve">Country: </t>
    </r>
    <r>
      <rPr>
        <b/>
        <u/>
        <sz val="18"/>
        <rFont val="Arial"/>
        <family val="2"/>
      </rPr>
      <t>Mozambique</t>
    </r>
  </si>
  <si>
    <r>
      <rPr>
        <i/>
        <sz val="12"/>
        <rFont val="Arial"/>
        <family val="2"/>
      </rPr>
      <t>Central de Medicamentos e Artigos Medicos</t>
    </r>
    <r>
      <rPr>
        <sz val="12"/>
        <rFont val="Arial"/>
        <family val="2"/>
      </rPr>
      <t xml:space="preserve"> (CMAM) (central medical store)</t>
    </r>
  </si>
  <si>
    <r>
      <t xml:space="preserve">E2. In the last 12 months, has there ever been a stockout at the </t>
    </r>
    <r>
      <rPr>
        <b/>
        <i/>
        <sz val="12"/>
        <rFont val="Arial"/>
        <family val="2"/>
      </rPr>
      <t>central</t>
    </r>
    <r>
      <rPr>
        <b/>
        <i/>
        <sz val="14"/>
        <rFont val="Arial"/>
        <family val="2"/>
      </rPr>
      <t xml:space="preserve"> </t>
    </r>
    <r>
      <rPr>
        <sz val="12"/>
        <rFont val="Arial"/>
        <family val="2"/>
      </rPr>
      <t xml:space="preserve">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</si>
  <si>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t>11/10 to 10/11</t>
  </si>
  <si>
    <r>
      <t xml:space="preserve">Country: </t>
    </r>
    <r>
      <rPr>
        <b/>
        <u/>
        <sz val="18"/>
        <rFont val="Arial"/>
        <family val="2"/>
      </rPr>
      <t>Nepal</t>
    </r>
  </si>
  <si>
    <r>
      <t xml:space="preserve">Country: </t>
    </r>
    <r>
      <rPr>
        <b/>
        <u/>
        <sz val="18"/>
        <rFont val="Arial"/>
        <family val="2"/>
      </rPr>
      <t>Nicaragua</t>
    </r>
    <r>
      <rPr>
        <b/>
        <sz val="15"/>
        <rFont val="Arial"/>
        <family val="2"/>
      </rPr>
      <t xml:space="preserve"> </t>
    </r>
  </si>
  <si>
    <t xml:space="preserve">01/11 - 12/11 </t>
  </si>
  <si>
    <r>
      <t xml:space="preserve">Country: </t>
    </r>
    <r>
      <rPr>
        <b/>
        <u/>
        <sz val="18"/>
        <rFont val="Arial"/>
        <family val="2"/>
      </rPr>
      <t>Nigeria</t>
    </r>
  </si>
  <si>
    <r>
      <t xml:space="preserve">Country: </t>
    </r>
    <r>
      <rPr>
        <b/>
        <u/>
        <sz val="18"/>
        <rFont val="Arial"/>
        <family val="2"/>
      </rPr>
      <t>Pakistan</t>
    </r>
  </si>
  <si>
    <t>01/12 - 12/12</t>
  </si>
  <si>
    <r>
      <rPr>
        <b/>
        <sz val="15"/>
        <rFont val="Arial"/>
        <family val="2"/>
      </rPr>
      <t xml:space="preserve">Country: </t>
    </r>
    <r>
      <rPr>
        <b/>
        <u/>
        <sz val="18"/>
        <rFont val="Arial"/>
        <family val="2"/>
      </rPr>
      <t>Paraguay</t>
    </r>
    <r>
      <rPr>
        <b/>
        <sz val="15"/>
        <rFont val="Arial"/>
        <family val="2"/>
      </rPr>
      <t xml:space="preserve"> </t>
    </r>
  </si>
  <si>
    <t>10/10 - 09/11</t>
  </si>
  <si>
    <r>
      <rPr>
        <b/>
        <sz val="15"/>
        <rFont val="Arial"/>
        <family val="2"/>
      </rPr>
      <t xml:space="preserve">Country: </t>
    </r>
    <r>
      <rPr>
        <b/>
        <u/>
        <sz val="18"/>
        <rFont val="Arial"/>
        <family val="2"/>
      </rPr>
      <t>Philippines</t>
    </r>
  </si>
  <si>
    <t>01/10 - 12/11 ($18,470,405 for this time period)</t>
  </si>
  <si>
    <r>
      <t xml:space="preserve">Country: </t>
    </r>
    <r>
      <rPr>
        <b/>
        <u/>
        <sz val="18"/>
        <rFont val="Arial"/>
        <family val="2"/>
      </rPr>
      <t>Russia</t>
    </r>
  </si>
  <si>
    <r>
      <t xml:space="preserve">Country: </t>
    </r>
    <r>
      <rPr>
        <b/>
        <u/>
        <sz val="18"/>
        <rFont val="Arial"/>
        <family val="2"/>
      </rPr>
      <t>Rwanda</t>
    </r>
  </si>
  <si>
    <r>
      <rPr>
        <i/>
        <sz val="12"/>
        <rFont val="Arial"/>
        <family val="2"/>
      </rPr>
      <t xml:space="preserve">Association Rwandaise pour le Bien Etre Familiale </t>
    </r>
    <r>
      <rPr>
        <sz val="12"/>
        <rFont val="Arial"/>
        <family val="2"/>
      </rPr>
      <t>(ARBEF) (Rwandan association for family well-being)</t>
    </r>
  </si>
  <si>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</si>
  <si>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</si>
  <si>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r>
      <rPr>
        <i/>
        <sz val="12"/>
        <rFont val="Arial"/>
        <family val="2"/>
      </rPr>
      <t>Central d'Achat des Medicamants Essentiel et Consommables</t>
    </r>
    <r>
      <rPr>
        <sz val="12"/>
        <rFont val="Arial"/>
        <family val="2"/>
      </rPr>
      <t xml:space="preserve"> (CAMERWA)</t>
    </r>
  </si>
  <si>
    <t>7/10 - 6/11</t>
  </si>
  <si>
    <t>11/08 - 12/12</t>
  </si>
  <si>
    <r>
      <rPr>
        <i/>
        <sz val="12"/>
        <rFont val="Arial"/>
        <family val="2"/>
      </rPr>
      <t>Liste National des Medicaments Essentiel</t>
    </r>
    <r>
      <rPr>
        <sz val="12"/>
        <rFont val="Arial"/>
        <family val="2"/>
      </rPr>
      <t xml:space="preserve"> (National Essential Medicines List)</t>
    </r>
  </si>
  <si>
    <r>
      <t xml:space="preserve">Country: </t>
    </r>
    <r>
      <rPr>
        <b/>
        <u/>
        <sz val="18"/>
        <rFont val="Arial"/>
        <family val="2"/>
      </rPr>
      <t>Senegal</t>
    </r>
    <r>
      <rPr>
        <b/>
        <sz val="15"/>
        <rFont val="Arial"/>
        <family val="2"/>
      </rPr>
      <t xml:space="preserve"> </t>
    </r>
  </si>
  <si>
    <r>
      <t>For private sector: 20% duties for alll methods, 18% VAT for IUD only, and 2.7% for all goods entering the West African Economic and Monetary Union (</t>
    </r>
    <r>
      <rPr>
        <i/>
        <sz val="12"/>
        <rFont val="Arial"/>
        <family val="2"/>
      </rPr>
      <t>UEMOA</t>
    </r>
    <r>
      <rPr>
        <sz val="12"/>
        <rFont val="Arial"/>
        <family val="2"/>
      </rPr>
      <t xml:space="preserve">) area (taxe a l'importation), but the government can grant a tax exemption for the public sector. Fees are $0.16 to $1.10 in the public sector.  </t>
    </r>
  </si>
  <si>
    <r>
      <rPr>
        <b/>
        <sz val="15"/>
        <rFont val="Arial"/>
        <family val="2"/>
      </rPr>
      <t xml:space="preserve">Country: </t>
    </r>
    <r>
      <rPr>
        <b/>
        <u/>
        <sz val="18"/>
        <rFont val="Arial"/>
        <family val="2"/>
      </rPr>
      <t>South Sudan</t>
    </r>
  </si>
  <si>
    <r>
      <t xml:space="preserve">Country: </t>
    </r>
    <r>
      <rPr>
        <b/>
        <u/>
        <sz val="18"/>
        <rFont val="Arial"/>
        <family val="2"/>
      </rPr>
      <t>Tanzania</t>
    </r>
  </si>
  <si>
    <t>7/10 - 06/11</t>
  </si>
  <si>
    <r>
      <t xml:space="preserve">Country: </t>
    </r>
    <r>
      <rPr>
        <b/>
        <u/>
        <sz val="18"/>
        <rFont val="Arial"/>
        <family val="2"/>
      </rPr>
      <t>Togo</t>
    </r>
  </si>
  <si>
    <r>
      <t xml:space="preserve">Country: </t>
    </r>
    <r>
      <rPr>
        <b/>
        <u/>
        <sz val="18"/>
        <rFont val="Arial"/>
        <family val="2"/>
      </rPr>
      <t>Uganda</t>
    </r>
  </si>
  <si>
    <r>
      <t xml:space="preserve">Country: </t>
    </r>
    <r>
      <rPr>
        <b/>
        <u/>
        <sz val="18"/>
        <rFont val="Arial"/>
        <family val="2"/>
      </rPr>
      <t>Ukraine</t>
    </r>
  </si>
  <si>
    <t>One-year period between 01/2010 and 12/2015</t>
  </si>
  <si>
    <r>
      <t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t>
    </r>
    <r>
      <rPr>
        <u/>
        <sz val="12"/>
        <rFont val="Arial"/>
        <family val="2"/>
      </rPr>
      <t>spent</t>
    </r>
    <r>
      <rPr>
        <sz val="12"/>
        <rFont val="Arial"/>
        <family val="2"/>
      </rPr>
      <t xml:space="preserve">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r>
  </si>
  <si>
    <r>
      <t xml:space="preserve">Country: </t>
    </r>
    <r>
      <rPr>
        <b/>
        <u/>
        <sz val="18"/>
        <rFont val="Arial"/>
        <family val="2"/>
      </rPr>
      <t>Yemen</t>
    </r>
  </si>
  <si>
    <t>2011- 2015</t>
  </si>
  <si>
    <r>
      <t xml:space="preserve">Country: </t>
    </r>
    <r>
      <rPr>
        <b/>
        <u/>
        <sz val="18"/>
        <rFont val="Arial"/>
        <family val="2"/>
      </rPr>
      <t>Zambia</t>
    </r>
  </si>
  <si>
    <t>06/11 - 06/12</t>
  </si>
  <si>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t>
    </r>
    <r>
      <rPr>
        <sz val="12"/>
        <rFont val="Arial"/>
        <family val="2"/>
      </rPr>
      <t xml:space="preserve"> applicable </t>
    </r>
    <r>
      <rPr>
        <i/>
        <sz val="11"/>
        <rFont val="Arial"/>
        <family val="2"/>
      </rPr>
      <t>(choose "N/A" from the dropdown list).)</t>
    </r>
  </si>
  <si>
    <r>
      <t xml:space="preserve">Country: </t>
    </r>
    <r>
      <rPr>
        <b/>
        <u/>
        <sz val="18"/>
        <rFont val="Arial"/>
        <family val="2"/>
      </rPr>
      <t>Zimbabwe</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</si>
  <si>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t>
    </r>
    <r>
      <rPr>
        <sz val="11"/>
        <rFont val="Arial"/>
        <family val="2"/>
      </rPr>
      <t>ot applicable (choose "N/A" from the dropdown list).)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</si>
</sst>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409]* #,##0_);_([$$-409]* \(#,##0\);_([$$-409]* &quot;-&quot;??_);_(@_)"/>
  </numFmts>
  <fonts count="97">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b/>
      <i/>
      <sz val="14"/>
      <name val="Arial"/>
      <family val="2"/>
    </font>
    <font>
      <b/>
      <u/>
      <sz val="12"/>
      <name val="Arial"/>
      <family val="2"/>
    </font>
    <font>
      <i/>
      <sz val="12"/>
      <name val="Arial"/>
      <family val="2"/>
    </font>
    <font>
      <u/>
      <sz val="12"/>
      <name val="Arial"/>
      <family val="2"/>
    </font>
    <font>
      <i/>
      <sz val="10"/>
      <name val="Arial"/>
      <family val="2"/>
    </font>
    <font>
      <b/>
      <i/>
      <u/>
      <sz val="12"/>
      <name val="Arial"/>
      <family val="2"/>
    </font>
    <font>
      <b/>
      <i/>
      <sz val="12"/>
      <name val="Arial"/>
      <family val="2"/>
    </font>
    <font>
      <b/>
      <i/>
      <u/>
      <sz val="14"/>
      <name val="Arial"/>
      <family val="2"/>
    </font>
    <font>
      <sz val="12"/>
      <color indexed="55"/>
      <name val="Arial"/>
      <family val="2"/>
    </font>
    <font>
      <sz val="14"/>
      <name val="Arial"/>
      <family val="2"/>
    </font>
    <font>
      <b/>
      <u/>
      <sz val="14"/>
      <name val="Arial"/>
      <family val="2"/>
    </font>
    <font>
      <u/>
      <sz val="12"/>
      <color indexed="12"/>
      <name val="Arial"/>
      <family val="2"/>
    </font>
    <font>
      <sz val="9"/>
      <name val="Arial"/>
      <family val="2"/>
    </font>
    <font>
      <b/>
      <sz val="9"/>
      <name val="Arial"/>
      <family val="2"/>
    </font>
    <font>
      <b/>
      <u/>
      <sz val="10"/>
      <name val="Arial"/>
      <family val="2"/>
    </font>
    <font>
      <b/>
      <i/>
      <sz val="10"/>
      <name val="Arial"/>
      <family val="2"/>
    </font>
    <font>
      <b/>
      <sz val="16"/>
      <name val="Arial"/>
      <family val="2"/>
    </font>
    <font>
      <b/>
      <i/>
      <u/>
      <sz val="11"/>
      <name val="Arial"/>
      <family val="2"/>
    </font>
    <font>
      <b/>
      <sz val="8"/>
      <name val="Arial"/>
      <family val="2"/>
    </font>
    <font>
      <sz val="14"/>
      <name val="Arial"/>
      <family val="2"/>
    </font>
    <font>
      <u/>
      <sz val="14"/>
      <color indexed="10"/>
      <name val="Arial"/>
      <family val="2"/>
    </font>
    <font>
      <sz val="14"/>
      <color indexed="10"/>
      <name val="Arial"/>
      <family val="2"/>
    </font>
    <font>
      <sz val="10"/>
      <color indexed="10"/>
      <name val="Arial"/>
      <family val="2"/>
    </font>
    <font>
      <b/>
      <sz val="16"/>
      <color indexed="9"/>
      <name val="Arial"/>
      <family val="2"/>
    </font>
    <font>
      <b/>
      <i/>
      <sz val="16"/>
      <color indexed="10"/>
      <name val="Arial"/>
      <family val="2"/>
    </font>
    <font>
      <b/>
      <sz val="14"/>
      <color indexed="10"/>
      <name val="Arial"/>
      <family val="2"/>
    </font>
    <font>
      <b/>
      <sz val="12"/>
      <color indexed="9"/>
      <name val="Arial"/>
      <family val="2"/>
    </font>
    <font>
      <b/>
      <sz val="10"/>
      <color indexed="9"/>
      <name val="Arial"/>
      <family val="2"/>
    </font>
    <font>
      <b/>
      <sz val="9"/>
      <color indexed="9"/>
      <name val="Arial"/>
      <family val="2"/>
    </font>
    <font>
      <b/>
      <i/>
      <sz val="8"/>
      <name val="Arial"/>
      <family val="2"/>
    </font>
    <font>
      <u/>
      <sz val="10"/>
      <name val="Arial"/>
      <family val="2"/>
    </font>
    <font>
      <i/>
      <sz val="11"/>
      <name val="Arial"/>
      <family val="2"/>
    </font>
    <font>
      <sz val="11"/>
      <name val="Arial"/>
      <family val="2"/>
    </font>
    <font>
      <b/>
      <i/>
      <sz val="11"/>
      <name val="Arial"/>
      <family val="2"/>
    </font>
    <font>
      <b/>
      <sz val="11"/>
      <name val="Arial"/>
      <family val="2"/>
    </font>
    <font>
      <i/>
      <u/>
      <sz val="11"/>
      <name val="Arial"/>
      <family val="2"/>
    </font>
    <font>
      <b/>
      <sz val="18"/>
      <name val="Arial"/>
      <family val="2"/>
    </font>
    <font>
      <sz val="10"/>
      <name val="Arial"/>
      <family val="2"/>
    </font>
    <font>
      <b/>
      <sz val="9"/>
      <color indexed="81"/>
      <name val="Tahoma"/>
      <family val="2"/>
    </font>
    <font>
      <sz val="12"/>
      <color indexed="10"/>
      <name val="Arial"/>
      <family val="2"/>
    </font>
    <font>
      <b/>
      <sz val="13"/>
      <name val="Arial"/>
      <family val="2"/>
    </font>
    <font>
      <u/>
      <sz val="14"/>
      <color indexed="12"/>
      <name val="Arial"/>
      <family val="2"/>
    </font>
    <font>
      <b/>
      <sz val="12"/>
      <color indexed="10"/>
      <name val="Arial"/>
      <family val="2"/>
    </font>
    <font>
      <sz val="13.5"/>
      <name val="Arial"/>
      <family val="2"/>
    </font>
    <font>
      <i/>
      <sz val="16"/>
      <color indexed="10"/>
      <name val="Arial"/>
      <family val="2"/>
    </font>
    <font>
      <i/>
      <sz val="14"/>
      <name val="Arial"/>
      <family val="2"/>
    </font>
    <font>
      <i/>
      <sz val="14"/>
      <color indexed="10"/>
      <name val="Arial"/>
      <family val="2"/>
    </font>
    <font>
      <i/>
      <u/>
      <sz val="14"/>
      <color indexed="12"/>
      <name val="Arial"/>
      <family val="2"/>
    </font>
    <font>
      <b/>
      <i/>
      <sz val="9"/>
      <color indexed="9"/>
      <name val="Arial"/>
      <family val="2"/>
    </font>
    <font>
      <sz val="10"/>
      <name val="Arial"/>
      <family val="2"/>
    </font>
    <font>
      <sz val="14"/>
      <color indexed="30"/>
      <name val="Arial"/>
      <family val="2"/>
    </font>
    <font>
      <sz val="10"/>
      <name val="Arial"/>
      <family val="2"/>
    </font>
    <font>
      <sz val="10"/>
      <name val="Arial"/>
      <family val="2"/>
    </font>
    <font>
      <strike/>
      <sz val="12"/>
      <name val="Arial"/>
      <family val="2"/>
    </font>
    <font>
      <sz val="10"/>
      <name val="Arial"/>
      <family val="2"/>
    </font>
    <font>
      <b/>
      <sz val="15"/>
      <name val="Arial"/>
      <family val="2"/>
    </font>
    <font>
      <b/>
      <u/>
      <sz val="18"/>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4"/>
      <color rgb="FF3333F5"/>
      <name val="Arial"/>
      <family val="2"/>
    </font>
    <font>
      <sz val="12"/>
      <color theme="1"/>
      <name val="Arial"/>
      <family val="2"/>
    </font>
    <font>
      <b/>
      <sz val="16"/>
      <color rgb="FFC00000"/>
      <name val="Arial"/>
      <family val="2"/>
    </font>
    <font>
      <sz val="12"/>
      <color rgb="FFFF0000"/>
      <name val="Arial"/>
      <family val="2"/>
    </font>
    <font>
      <sz val="14"/>
      <color rgb="FFFF0000"/>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solid">
        <fgColor indexed="53"/>
        <bgColor indexed="64"/>
      </patternFill>
    </fill>
    <fill>
      <patternFill patternType="solid">
        <fgColor indexed="13"/>
        <bgColor indexed="64"/>
      </patternFill>
    </fill>
    <fill>
      <patternFill patternType="solid">
        <fgColor indexed="48"/>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indexed="47"/>
        <bgColor indexed="64"/>
      </patternFill>
    </fill>
    <fill>
      <patternFill patternType="solid">
        <fgColor indexed="41"/>
        <bgColor indexed="64"/>
      </patternFill>
    </fill>
    <fill>
      <patternFill patternType="lightUp">
        <bgColor indexed="47"/>
      </patternFill>
    </fill>
    <fill>
      <patternFill patternType="lightUp">
        <bgColor indexed="26"/>
      </patternFill>
    </fill>
    <fill>
      <patternFill patternType="solid">
        <fgColor indexed="26"/>
        <bgColor indexed="64"/>
      </patternFill>
    </fill>
    <fill>
      <patternFill patternType="solid">
        <fgColor indexed="44"/>
        <bgColor indexed="64"/>
      </patternFill>
    </fill>
    <fill>
      <patternFill patternType="lightUp">
        <bgColor indexed="44"/>
      </patternFill>
    </fill>
    <fill>
      <patternFill patternType="solid">
        <fgColor indexed="31"/>
        <bgColor indexed="64"/>
      </patternFill>
    </fill>
    <fill>
      <patternFill patternType="lightUp">
        <bgColor indexed="31"/>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249977111117893"/>
        <bgColor indexed="64"/>
      </patternFill>
    </fill>
    <fill>
      <patternFill patternType="lightUp">
        <bgColor theme="8" tint="0.79998168889431442"/>
      </patternFill>
    </fill>
    <fill>
      <patternFill patternType="solid">
        <fgColor rgb="FFFFFF66"/>
        <bgColor indexed="64"/>
      </patternFill>
    </fill>
    <fill>
      <patternFill patternType="solid">
        <fgColor rgb="FFFFFF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medium">
        <color indexed="64"/>
      </right>
      <top style="thin">
        <color indexed="8"/>
      </top>
      <bottom style="thin">
        <color indexed="8"/>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4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4" fillId="46"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85"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44" fontId="2" fillId="0" borderId="0" applyFont="0" applyFill="0" applyBorder="0" applyAlignment="0" applyProtection="0"/>
    <xf numFmtId="44"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3" fillId="0" borderId="0" applyFont="0" applyFill="0" applyBorder="0" applyAlignment="0" applyProtection="0"/>
    <xf numFmtId="44" fontId="7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3" fillId="0" borderId="0" applyFont="0" applyFill="0" applyBorder="0" applyAlignment="0" applyProtection="0"/>
    <xf numFmtId="44" fontId="8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1" fillId="0" borderId="0" applyFon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86" fillId="0" borderId="69" applyNumberFormat="0" applyFill="0" applyAlignment="0" applyProtection="0"/>
    <xf numFmtId="0" fontId="86" fillId="0" borderId="69" applyNumberFormat="0" applyFill="0" applyAlignment="0" applyProtection="0"/>
    <xf numFmtId="0" fontId="15" fillId="0" borderId="4" applyNumberFormat="0" applyFill="0" applyAlignment="0" applyProtection="0"/>
    <xf numFmtId="0" fontId="87" fillId="0" borderId="70" applyNumberFormat="0" applyFill="0" applyAlignment="0" applyProtection="0"/>
    <xf numFmtId="0" fontId="16" fillId="0" borderId="5" applyNumberFormat="0" applyFill="0" applyAlignment="0" applyProtection="0"/>
    <xf numFmtId="0" fontId="88" fillId="0" borderId="71" applyNumberFormat="0" applyFill="0" applyAlignment="0" applyProtection="0"/>
    <xf numFmtId="0" fontId="16" fillId="0" borderId="0" applyNumberFormat="0" applyFill="0" applyBorder="0" applyAlignment="0" applyProtection="0"/>
    <xf numFmtId="0" fontId="88" fillId="0" borderId="0" applyNumberFormat="0" applyFill="0" applyBorder="0" applyAlignment="0" applyProtection="0"/>
    <xf numFmtId="0" fontId="6"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3" fillId="0" borderId="0"/>
    <xf numFmtId="0" fontId="7" fillId="0" borderId="0"/>
    <xf numFmtId="0" fontId="3" fillId="0" borderId="0"/>
    <xf numFmtId="0" fontId="7" fillId="0" borderId="0"/>
    <xf numFmtId="0" fontId="79" fillId="0" borderId="0"/>
    <xf numFmtId="0" fontId="3" fillId="0" borderId="0"/>
    <xf numFmtId="0" fontId="7" fillId="0" borderId="0"/>
    <xf numFmtId="0" fontId="85" fillId="0" borderId="0"/>
    <xf numFmtId="0" fontId="7" fillId="0" borderId="0"/>
    <xf numFmtId="0" fontId="3" fillId="0" borderId="0"/>
    <xf numFmtId="0" fontId="3" fillId="0" borderId="0"/>
    <xf numFmtId="0" fontId="7" fillId="0" borderId="0"/>
    <xf numFmtId="0" fontId="7" fillId="0" borderId="0"/>
    <xf numFmtId="0" fontId="90" fillId="0" borderId="0"/>
    <xf numFmtId="0" fontId="7" fillId="0" borderId="0"/>
    <xf numFmtId="0" fontId="7" fillId="0" borderId="0"/>
    <xf numFmtId="0" fontId="85" fillId="0" borderId="0"/>
    <xf numFmtId="0" fontId="85" fillId="0" borderId="0"/>
    <xf numFmtId="0" fontId="3" fillId="0" borderId="0"/>
    <xf numFmtId="0" fontId="3" fillId="23" borderId="7" applyNumberFormat="0" applyFont="0" applyAlignment="0" applyProtection="0"/>
    <xf numFmtId="0" fontId="20" fillId="20" borderId="8" applyNumberFormat="0" applyAlignment="0" applyProtection="0"/>
    <xf numFmtId="9" fontId="2" fillId="0" borderId="0" applyFont="0" applyFill="0" applyBorder="0" applyAlignment="0" applyProtection="0"/>
    <xf numFmtId="9" fontId="3" fillId="0" borderId="0" applyFont="0" applyFill="0" applyBorder="0" applyAlignment="0" applyProtection="0"/>
    <xf numFmtId="9" fontId="64" fillId="0" borderId="0" applyFont="0" applyFill="0" applyBorder="0" applyAlignment="0" applyProtection="0"/>
    <xf numFmtId="9" fontId="3"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91" fillId="0" borderId="72" applyNumberFormat="0" applyFill="0" applyAlignment="0" applyProtection="0"/>
    <xf numFmtId="0" fontId="23" fillId="0" borderId="0" applyNumberFormat="0" applyFill="0" applyBorder="0" applyAlignment="0" applyProtection="0"/>
    <xf numFmtId="16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cellStyleXfs>
  <cellXfs count="1160">
    <xf numFmtId="0" fontId="0" fillId="0" borderId="0" xfId="0"/>
    <xf numFmtId="0" fontId="25" fillId="0" borderId="0" xfId="0" applyFont="1" applyProtection="1">
      <protection locked="0"/>
    </xf>
    <xf numFmtId="0" fontId="25" fillId="0" borderId="0" xfId="0" applyFont="1" applyAlignment="1" applyProtection="1">
      <alignment vertical="top" wrapText="1"/>
      <protection locked="0"/>
    </xf>
    <xf numFmtId="0" fontId="24" fillId="0" borderId="0" xfId="0" applyFont="1" applyBorder="1" applyAlignment="1" applyProtection="1">
      <protection locked="0"/>
    </xf>
    <xf numFmtId="9" fontId="25" fillId="25" borderId="0" xfId="0" applyNumberFormat="1" applyFont="1" applyFill="1" applyBorder="1" applyAlignment="1" applyProtection="1">
      <alignment vertical="top" wrapText="1"/>
    </xf>
    <xf numFmtId="0" fontId="24" fillId="26" borderId="0" xfId="0" applyFont="1" applyFill="1" applyBorder="1" applyAlignment="1" applyProtection="1">
      <alignment horizontal="left" vertical="top" wrapText="1"/>
    </xf>
    <xf numFmtId="0" fontId="25" fillId="27" borderId="0" xfId="0" applyNumberFormat="1" applyFont="1" applyFill="1" applyBorder="1" applyAlignment="1" applyProtection="1">
      <alignment horizontal="left" vertical="top" wrapText="1"/>
    </xf>
    <xf numFmtId="0" fontId="25" fillId="26" borderId="0" xfId="0" applyFont="1" applyFill="1" applyBorder="1" applyAlignment="1" applyProtection="1">
      <alignment vertical="top" wrapText="1"/>
    </xf>
    <xf numFmtId="0" fontId="24" fillId="0" borderId="0" xfId="0" applyFont="1" applyFill="1" applyBorder="1" applyAlignment="1" applyProtection="1">
      <alignment vertical="top" wrapText="1"/>
    </xf>
    <xf numFmtId="0" fontId="24" fillId="26" borderId="0" xfId="0" applyFont="1" applyFill="1" applyBorder="1" applyAlignment="1" applyProtection="1">
      <alignment vertical="top" wrapText="1"/>
    </xf>
    <xf numFmtId="1" fontId="25" fillId="0" borderId="0" xfId="0" applyNumberFormat="1" applyFont="1" applyFill="1" applyBorder="1" applyAlignment="1" applyProtection="1">
      <alignment horizontal="left" vertical="top" wrapText="1"/>
      <protection locked="0"/>
    </xf>
    <xf numFmtId="9" fontId="25" fillId="0" borderId="0" xfId="0" applyNumberFormat="1" applyFont="1" applyFill="1" applyBorder="1" applyAlignment="1" applyProtection="1">
      <alignment vertical="top" wrapText="1"/>
      <protection locked="0"/>
    </xf>
    <xf numFmtId="0" fontId="24" fillId="25" borderId="0" xfId="0" applyFont="1" applyFill="1" applyBorder="1" applyAlignment="1" applyProtection="1">
      <alignment horizontal="left" vertical="top" wrapText="1"/>
    </xf>
    <xf numFmtId="0" fontId="30" fillId="27" borderId="0" xfId="0" applyFont="1" applyFill="1" applyBorder="1" applyAlignment="1" applyProtection="1">
      <alignment vertical="top" wrapText="1"/>
    </xf>
    <xf numFmtId="9" fontId="25" fillId="24" borderId="0" xfId="0" applyNumberFormat="1" applyFont="1" applyFill="1" applyBorder="1" applyAlignment="1" applyProtection="1">
      <alignment horizontal="left" vertical="top" wrapText="1"/>
    </xf>
    <xf numFmtId="9" fontId="30" fillId="24" borderId="0" xfId="0" applyNumberFormat="1" applyFont="1" applyFill="1" applyBorder="1" applyAlignment="1" applyProtection="1">
      <alignment horizontal="left" vertical="top" wrapText="1"/>
    </xf>
    <xf numFmtId="0" fontId="24" fillId="25" borderId="0" xfId="0" applyFont="1" applyFill="1" applyBorder="1" applyAlignment="1" applyProtection="1">
      <alignment vertical="top" wrapText="1"/>
    </xf>
    <xf numFmtId="9" fontId="25" fillId="0" borderId="0" xfId="0" applyNumberFormat="1" applyFont="1" applyFill="1" applyBorder="1" applyAlignment="1" applyProtection="1">
      <alignment horizontal="left" vertical="top" wrapText="1"/>
    </xf>
    <xf numFmtId="0" fontId="3" fillId="26" borderId="0" xfId="0" applyFont="1" applyFill="1" applyProtection="1">
      <protection locked="0"/>
    </xf>
    <xf numFmtId="0" fontId="3" fillId="0" borderId="0" xfId="0" applyFont="1" applyProtection="1">
      <protection locked="0"/>
    </xf>
    <xf numFmtId="0" fontId="25" fillId="0" borderId="0" xfId="0" applyFont="1" applyBorder="1" applyAlignment="1" applyProtection="1">
      <alignment vertical="top" wrapText="1"/>
      <protection locked="0"/>
    </xf>
    <xf numFmtId="1" fontId="30" fillId="24" borderId="0" xfId="0" applyNumberFormat="1" applyFont="1" applyFill="1" applyBorder="1" applyAlignment="1" applyProtection="1">
      <alignment vertical="top" wrapText="1"/>
    </xf>
    <xf numFmtId="9" fontId="25" fillId="0" borderId="10" xfId="0" applyNumberFormat="1" applyFont="1" applyFill="1" applyBorder="1" applyAlignment="1" applyProtection="1">
      <alignment horizontal="center" vertical="center" wrapText="1"/>
      <protection locked="0"/>
    </xf>
    <xf numFmtId="0" fontId="35" fillId="25" borderId="0" xfId="0" applyFont="1" applyFill="1" applyBorder="1" applyAlignment="1" applyProtection="1">
      <alignment vertical="top" wrapText="1"/>
    </xf>
    <xf numFmtId="9" fontId="35" fillId="25" borderId="0" xfId="0" applyNumberFormat="1" applyFont="1" applyFill="1" applyBorder="1" applyAlignment="1" applyProtection="1">
      <alignment horizontal="left" vertical="top" wrapText="1"/>
    </xf>
    <xf numFmtId="0" fontId="25" fillId="25"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xf>
    <xf numFmtId="1" fontId="30" fillId="24" borderId="12" xfId="0" applyNumberFormat="1" applyFont="1" applyFill="1" applyBorder="1" applyAlignment="1" applyProtection="1">
      <alignment vertical="top" wrapText="1"/>
    </xf>
    <xf numFmtId="0" fontId="25" fillId="26" borderId="0" xfId="0" applyFont="1" applyFill="1" applyBorder="1" applyAlignment="1" applyProtection="1">
      <alignment horizontal="left" vertical="top" wrapText="1"/>
    </xf>
    <xf numFmtId="0" fontId="25" fillId="0" borderId="0" xfId="0" applyFont="1" applyBorder="1" applyAlignment="1" applyProtection="1">
      <alignment horizontal="left" vertical="top" wrapText="1"/>
    </xf>
    <xf numFmtId="0" fontId="25" fillId="0" borderId="0" xfId="0" applyFont="1" applyFill="1" applyAlignment="1" applyProtection="1">
      <alignment vertical="top" wrapText="1"/>
      <protection locked="0"/>
    </xf>
    <xf numFmtId="0" fontId="25" fillId="26" borderId="0" xfId="0" applyFont="1" applyFill="1" applyBorder="1" applyAlignment="1" applyProtection="1">
      <alignment vertical="top" wrapText="1"/>
      <protection locked="0"/>
    </xf>
    <xf numFmtId="0" fontId="25" fillId="26" borderId="0" xfId="0" applyFont="1" applyFill="1" applyAlignment="1" applyProtection="1">
      <alignment vertical="top" wrapText="1"/>
      <protection locked="0"/>
    </xf>
    <xf numFmtId="9" fontId="25" fillId="26" borderId="0" xfId="0" applyNumberFormat="1" applyFont="1" applyFill="1" applyBorder="1" applyAlignment="1" applyProtection="1">
      <alignment vertical="top" wrapText="1"/>
      <protection locked="0"/>
    </xf>
    <xf numFmtId="0" fontId="25" fillId="26" borderId="0" xfId="0" applyNumberFormat="1" applyFont="1" applyFill="1" applyBorder="1" applyAlignment="1" applyProtection="1">
      <alignment vertical="top" wrapText="1"/>
    </xf>
    <xf numFmtId="0" fontId="25" fillId="0" borderId="0" xfId="0" applyFont="1" applyFill="1" applyBorder="1" applyAlignment="1" applyProtection="1">
      <alignment vertical="top" wrapText="1"/>
      <protection locked="0"/>
    </xf>
    <xf numFmtId="0" fontId="25" fillId="0" borderId="13" xfId="0" applyFont="1" applyFill="1" applyBorder="1" applyAlignment="1" applyProtection="1">
      <alignment vertical="top" wrapText="1"/>
      <protection locked="0"/>
    </xf>
    <xf numFmtId="0" fontId="25" fillId="0" borderId="14" xfId="0" applyFont="1" applyFill="1" applyBorder="1" applyAlignment="1" applyProtection="1">
      <alignment vertical="top" wrapText="1"/>
      <protection locked="0"/>
    </xf>
    <xf numFmtId="0" fontId="25" fillId="0" borderId="0" xfId="0" applyFont="1" applyBorder="1" applyAlignment="1" applyProtection="1">
      <alignment vertical="top" wrapText="1" shrinkToFit="1"/>
      <protection locked="0"/>
    </xf>
    <xf numFmtId="0" fontId="25" fillId="0" borderId="0" xfId="0" applyFont="1" applyBorder="1" applyAlignment="1" applyProtection="1">
      <alignment horizontal="left" vertical="top" wrapText="1" shrinkToFit="1"/>
      <protection locked="0"/>
    </xf>
    <xf numFmtId="0" fontId="25" fillId="0" borderId="13" xfId="0" applyFont="1" applyFill="1" applyBorder="1" applyAlignment="1" applyProtection="1">
      <alignment vertical="top" wrapText="1"/>
    </xf>
    <xf numFmtId="9" fontId="25" fillId="26" borderId="0" xfId="0" applyNumberFormat="1" applyFont="1" applyFill="1" applyBorder="1" applyAlignment="1" applyProtection="1">
      <alignment vertical="top" wrapText="1"/>
    </xf>
    <xf numFmtId="0" fontId="24" fillId="0" borderId="13" xfId="0" applyFont="1" applyFill="1" applyBorder="1" applyAlignment="1" applyProtection="1">
      <alignment vertical="top" wrapText="1"/>
      <protection locked="0"/>
    </xf>
    <xf numFmtId="0" fontId="24" fillId="26" borderId="0" xfId="0" applyFont="1" applyFill="1" applyBorder="1" applyAlignment="1" applyProtection="1">
      <alignment vertical="top" wrapText="1"/>
      <protection locked="0"/>
    </xf>
    <xf numFmtId="0" fontId="24" fillId="0" borderId="0" xfId="0" applyFont="1" applyBorder="1" applyAlignment="1" applyProtection="1">
      <alignment vertical="top" wrapText="1"/>
      <protection locked="0"/>
    </xf>
    <xf numFmtId="0" fontId="25" fillId="26" borderId="0" xfId="0" applyFont="1" applyFill="1" applyAlignment="1" applyProtection="1">
      <alignment vertical="top" wrapText="1"/>
    </xf>
    <xf numFmtId="9" fontId="25" fillId="0" borderId="13" xfId="0" applyNumberFormat="1" applyFont="1" applyFill="1" applyBorder="1" applyAlignment="1" applyProtection="1">
      <alignment vertical="top" wrapText="1"/>
    </xf>
    <xf numFmtId="0" fontId="35" fillId="25" borderId="13" xfId="0" applyFont="1" applyFill="1" applyBorder="1" applyAlignment="1" applyProtection="1">
      <alignment vertical="top" wrapText="1"/>
    </xf>
    <xf numFmtId="0" fontId="25" fillId="25" borderId="13" xfId="0" applyFont="1" applyFill="1" applyBorder="1" applyAlignment="1" applyProtection="1">
      <alignment vertical="top" wrapText="1"/>
    </xf>
    <xf numFmtId="0" fontId="25" fillId="25" borderId="0" xfId="0" applyFont="1" applyFill="1" applyBorder="1" applyAlignment="1" applyProtection="1">
      <alignment vertical="top" wrapText="1"/>
      <protection locked="0"/>
    </xf>
    <xf numFmtId="0" fontId="25" fillId="0" borderId="15" xfId="0" applyFont="1" applyFill="1" applyBorder="1" applyAlignment="1" applyProtection="1">
      <alignment horizontal="left" vertical="top" wrapText="1"/>
      <protection locked="0"/>
    </xf>
    <xf numFmtId="165" fontId="25" fillId="26" borderId="0" xfId="0" applyNumberFormat="1" applyFont="1" applyFill="1" applyBorder="1" applyAlignment="1" applyProtection="1">
      <alignment vertical="top" wrapText="1"/>
    </xf>
    <xf numFmtId="1" fontId="25" fillId="26" borderId="0" xfId="0" applyNumberFormat="1" applyFont="1" applyFill="1" applyBorder="1" applyAlignment="1" applyProtection="1">
      <alignment vertical="top" wrapText="1"/>
    </xf>
    <xf numFmtId="0" fontId="25" fillId="0" borderId="16" xfId="0" applyFont="1" applyBorder="1" applyAlignment="1" applyProtection="1">
      <alignment horizontal="center" vertical="center" wrapText="1" shrinkToFit="1"/>
      <protection locked="0"/>
    </xf>
    <xf numFmtId="0" fontId="25" fillId="0" borderId="0" xfId="0" applyFont="1" applyFill="1" applyBorder="1" applyAlignment="1" applyProtection="1">
      <alignment vertical="top" wrapText="1"/>
    </xf>
    <xf numFmtId="1" fontId="25" fillId="0" borderId="10" xfId="0" applyNumberFormat="1" applyFont="1" applyFill="1" applyBorder="1" applyAlignment="1" applyProtection="1">
      <alignment horizontal="center" vertical="center" wrapText="1"/>
      <protection locked="0"/>
    </xf>
    <xf numFmtId="9" fontId="25" fillId="0" borderId="16" xfId="0" applyNumberFormat="1" applyFont="1" applyFill="1" applyBorder="1" applyAlignment="1" applyProtection="1">
      <alignment horizontal="center" vertical="top" wrapText="1"/>
      <protection locked="0"/>
    </xf>
    <xf numFmtId="0" fontId="25" fillId="0" borderId="0" xfId="0" applyFont="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Fill="1" applyBorder="1" applyAlignment="1" applyProtection="1">
      <alignment horizontal="left" vertical="top" wrapText="1"/>
    </xf>
    <xf numFmtId="0" fontId="24" fillId="0" borderId="0" xfId="0" applyFont="1" applyFill="1" applyBorder="1" applyAlignment="1" applyProtection="1">
      <alignment vertical="top" wrapText="1"/>
      <protection locked="0"/>
    </xf>
    <xf numFmtId="1" fontId="25" fillId="25" borderId="0" xfId="0" applyNumberFormat="1" applyFont="1" applyFill="1" applyBorder="1" applyAlignment="1" applyProtection="1">
      <alignment horizontal="left" vertical="top" wrapText="1"/>
    </xf>
    <xf numFmtId="0" fontId="24" fillId="25" borderId="18" xfId="0" applyFont="1" applyFill="1" applyBorder="1" applyAlignment="1" applyProtection="1">
      <alignment horizontal="left" vertical="top" wrapText="1"/>
    </xf>
    <xf numFmtId="0" fontId="25" fillId="0" borderId="18" xfId="0" applyFont="1" applyFill="1" applyBorder="1" applyAlignment="1" applyProtection="1">
      <alignment vertical="top" wrapText="1"/>
      <protection locked="0"/>
    </xf>
    <xf numFmtId="0" fontId="25" fillId="26" borderId="18" xfId="0" applyFont="1" applyFill="1" applyBorder="1" applyAlignment="1" applyProtection="1">
      <alignment vertical="top" wrapText="1"/>
    </xf>
    <xf numFmtId="0" fontId="25" fillId="26" borderId="18" xfId="0" applyFont="1" applyFill="1" applyBorder="1" applyAlignment="1" applyProtection="1">
      <alignment vertical="top" wrapText="1"/>
      <protection locked="0"/>
    </xf>
    <xf numFmtId="0" fontId="25" fillId="0" borderId="18" xfId="0" applyFont="1" applyBorder="1" applyAlignment="1" applyProtection="1">
      <alignment vertical="top" wrapText="1"/>
      <protection locked="0"/>
    </xf>
    <xf numFmtId="0" fontId="25" fillId="0" borderId="18" xfId="0" applyFont="1" applyBorder="1" applyAlignment="1" applyProtection="1">
      <alignment wrapText="1"/>
      <protection locked="0"/>
    </xf>
    <xf numFmtId="0" fontId="25" fillId="0" borderId="0" xfId="0" applyFont="1" applyBorder="1" applyAlignment="1" applyProtection="1">
      <alignment wrapText="1"/>
      <protection locked="0"/>
    </xf>
    <xf numFmtId="0" fontId="25" fillId="0" borderId="0" xfId="0" applyFont="1" applyBorder="1" applyProtection="1">
      <protection locked="0"/>
    </xf>
    <xf numFmtId="0" fontId="24" fillId="0" borderId="0" xfId="0" applyFont="1" applyFill="1" applyBorder="1" applyAlignment="1" applyProtection="1">
      <alignment wrapText="1"/>
      <protection locked="0"/>
    </xf>
    <xf numFmtId="0" fontId="4" fillId="0" borderId="0" xfId="0" applyFont="1" applyFill="1" applyBorder="1" applyProtection="1">
      <protection locked="0"/>
    </xf>
    <xf numFmtId="0" fontId="25" fillId="0" borderId="0" xfId="0" applyFont="1" applyBorder="1" applyAlignment="1" applyProtection="1">
      <alignment wrapText="1"/>
    </xf>
    <xf numFmtId="0" fontId="25" fillId="0" borderId="0" xfId="0" applyFont="1" applyBorder="1" applyAlignment="1" applyProtection="1">
      <alignment vertical="top" wrapText="1"/>
    </xf>
    <xf numFmtId="0" fontId="24" fillId="0" borderId="0" xfId="0" applyFont="1" applyBorder="1" applyProtection="1">
      <protection locked="0"/>
    </xf>
    <xf numFmtId="0" fontId="25" fillId="0" borderId="0" xfId="0" applyNumberFormat="1" applyFont="1" applyBorder="1" applyAlignment="1" applyProtection="1">
      <alignment vertical="top" wrapText="1"/>
    </xf>
    <xf numFmtId="0" fontId="35" fillId="25" borderId="0" xfId="0" applyFont="1" applyFill="1" applyBorder="1" applyAlignment="1" applyProtection="1">
      <alignment wrapText="1"/>
    </xf>
    <xf numFmtId="0" fontId="35" fillId="25" borderId="0" xfId="0" applyFont="1" applyFill="1" applyBorder="1" applyProtection="1"/>
    <xf numFmtId="0" fontId="25" fillId="25" borderId="0" xfId="0" applyFont="1" applyFill="1" applyBorder="1" applyAlignment="1" applyProtection="1">
      <alignment wrapText="1"/>
      <protection locked="0"/>
    </xf>
    <xf numFmtId="0" fontId="25" fillId="25" borderId="0" xfId="0" applyFont="1" applyFill="1" applyBorder="1" applyProtection="1">
      <protection locked="0"/>
    </xf>
    <xf numFmtId="0" fontId="25" fillId="0" borderId="19" xfId="0" applyFont="1" applyFill="1" applyBorder="1" applyAlignment="1" applyProtection="1">
      <alignment vertical="top" wrapText="1"/>
    </xf>
    <xf numFmtId="0" fontId="25" fillId="26" borderId="15" xfId="0" applyFont="1" applyFill="1" applyBorder="1" applyAlignment="1" applyProtection="1">
      <alignment vertical="top" wrapText="1"/>
    </xf>
    <xf numFmtId="0" fontId="25" fillId="26" borderId="15" xfId="0" applyFont="1" applyFill="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15" xfId="0" applyFont="1" applyBorder="1" applyAlignment="1" applyProtection="1">
      <alignment wrapText="1"/>
      <protection locked="0"/>
    </xf>
    <xf numFmtId="0" fontId="25" fillId="0" borderId="15" xfId="0" applyFont="1" applyBorder="1" applyAlignment="1" applyProtection="1">
      <alignment wrapText="1"/>
    </xf>
    <xf numFmtId="0" fontId="25" fillId="26" borderId="0" xfId="0" applyFont="1" applyFill="1" applyBorder="1" applyProtection="1">
      <protection locked="0"/>
    </xf>
    <xf numFmtId="0" fontId="4" fillId="26" borderId="0" xfId="0" applyFont="1" applyFill="1" applyBorder="1" applyProtection="1">
      <protection locked="0"/>
    </xf>
    <xf numFmtId="0" fontId="24" fillId="26" borderId="0" xfId="0" applyFont="1" applyFill="1" applyBorder="1" applyAlignment="1" applyProtection="1">
      <protection locked="0"/>
    </xf>
    <xf numFmtId="0" fontId="24" fillId="26" borderId="0" xfId="0" applyFont="1" applyFill="1" applyBorder="1" applyProtection="1">
      <protection locked="0"/>
    </xf>
    <xf numFmtId="0" fontId="35" fillId="26" borderId="0" xfId="0" applyFont="1" applyFill="1" applyBorder="1" applyProtection="1"/>
    <xf numFmtId="0" fontId="25" fillId="26" borderId="15" xfId="0" applyFont="1" applyFill="1" applyBorder="1" applyProtection="1">
      <protection locked="0"/>
    </xf>
    <xf numFmtId="0" fontId="25" fillId="26" borderId="0" xfId="0" applyFont="1" applyFill="1" applyProtection="1">
      <protection locked="0"/>
    </xf>
    <xf numFmtId="1" fontId="25" fillId="0" borderId="16" xfId="0" applyNumberFormat="1" applyFont="1" applyFill="1" applyBorder="1" applyAlignment="1" applyProtection="1">
      <alignment horizontal="center" vertical="center" wrapText="1"/>
      <protection locked="0"/>
    </xf>
    <xf numFmtId="0" fontId="24" fillId="26" borderId="0" xfId="0" applyFont="1" applyFill="1" applyBorder="1" applyAlignment="1" applyProtection="1">
      <alignment horizontal="center" vertical="top" wrapText="1"/>
    </xf>
    <xf numFmtId="0" fontId="36" fillId="0" borderId="0" xfId="0" applyFont="1" applyAlignment="1" applyProtection="1">
      <alignment vertical="top" wrapText="1"/>
    </xf>
    <xf numFmtId="0" fontId="4" fillId="28" borderId="21" xfId="0" applyFont="1" applyFill="1" applyBorder="1" applyAlignment="1">
      <alignment vertical="center" wrapText="1"/>
    </xf>
    <xf numFmtId="0" fontId="4" fillId="28" borderId="16" xfId="0" applyFont="1" applyFill="1" applyBorder="1" applyAlignment="1">
      <alignment vertical="center" wrapText="1"/>
    </xf>
    <xf numFmtId="0" fontId="4" fillId="28" borderId="11" xfId="0" applyFont="1" applyFill="1" applyBorder="1" applyAlignment="1">
      <alignment vertical="center" wrapText="1"/>
    </xf>
    <xf numFmtId="165" fontId="4" fillId="29" borderId="16" xfId="52" applyNumberFormat="1" applyFont="1" applyFill="1" applyBorder="1" applyAlignment="1">
      <alignment vertical="center" wrapText="1"/>
    </xf>
    <xf numFmtId="9" fontId="4" fillId="29" borderId="16" xfId="108" applyFont="1" applyFill="1" applyBorder="1" applyAlignment="1">
      <alignment vertical="center" wrapText="1"/>
    </xf>
    <xf numFmtId="0" fontId="4" fillId="30" borderId="21" xfId="0" applyFont="1" applyFill="1" applyBorder="1" applyAlignment="1">
      <alignment vertical="center" wrapText="1"/>
    </xf>
    <xf numFmtId="0" fontId="4" fillId="30" borderId="16" xfId="0" applyFont="1" applyFill="1" applyBorder="1" applyAlignment="1">
      <alignment vertical="center" wrapText="1"/>
    </xf>
    <xf numFmtId="0" fontId="4" fillId="31" borderId="16" xfId="0" applyFont="1" applyFill="1" applyBorder="1" applyAlignment="1">
      <alignment vertical="center" wrapText="1"/>
    </xf>
    <xf numFmtId="0" fontId="4" fillId="31" borderId="11" xfId="0" applyFont="1" applyFill="1" applyBorder="1" applyAlignment="1">
      <alignment vertical="center" wrapText="1"/>
    </xf>
    <xf numFmtId="0" fontId="4" fillId="32" borderId="16" xfId="0" applyFont="1" applyFill="1" applyBorder="1" applyAlignment="1">
      <alignment vertical="center" wrapText="1"/>
    </xf>
    <xf numFmtId="0" fontId="4" fillId="25" borderId="16" xfId="0" applyFont="1" applyFill="1" applyBorder="1" applyAlignment="1">
      <alignment vertical="center" wrapText="1"/>
    </xf>
    <xf numFmtId="0" fontId="0" fillId="0" borderId="0" xfId="0" applyAlignment="1">
      <alignment wrapText="1"/>
    </xf>
    <xf numFmtId="0" fontId="40" fillId="0" borderId="0" xfId="0" applyFont="1" applyAlignment="1"/>
    <xf numFmtId="165" fontId="0" fillId="0" borderId="0" xfId="52" applyNumberFormat="1" applyFont="1"/>
    <xf numFmtId="9" fontId="0" fillId="0" borderId="0" xfId="108" applyFont="1"/>
    <xf numFmtId="0" fontId="4" fillId="0" borderId="0" xfId="0" applyFont="1" applyFill="1" applyAlignment="1">
      <alignment vertical="center" wrapText="1"/>
    </xf>
    <xf numFmtId="0" fontId="0" fillId="0" borderId="0" xfId="0" applyFill="1"/>
    <xf numFmtId="0" fontId="4" fillId="0" borderId="16" xfId="0" applyFont="1" applyFill="1" applyBorder="1" applyAlignment="1">
      <alignment vertical="center" wrapText="1"/>
    </xf>
    <xf numFmtId="0" fontId="4" fillId="33" borderId="16" xfId="0" applyFont="1" applyFill="1" applyBorder="1" applyAlignment="1">
      <alignment vertical="center" wrapText="1"/>
    </xf>
    <xf numFmtId="165" fontId="4" fillId="33" borderId="16" xfId="52" applyNumberFormat="1" applyFont="1" applyFill="1" applyBorder="1" applyAlignment="1">
      <alignment vertical="center" wrapText="1"/>
    </xf>
    <xf numFmtId="0" fontId="4" fillId="34" borderId="16" xfId="0" applyFont="1" applyFill="1" applyBorder="1" applyAlignment="1">
      <alignment vertical="center" wrapText="1"/>
    </xf>
    <xf numFmtId="165" fontId="4" fillId="34" borderId="16" xfId="52" applyNumberFormat="1" applyFont="1" applyFill="1" applyBorder="1" applyAlignment="1">
      <alignment vertical="center" wrapText="1"/>
    </xf>
    <xf numFmtId="0" fontId="25" fillId="0" borderId="0" xfId="0" applyFont="1" applyFill="1" applyBorder="1" applyProtection="1">
      <protection locked="0"/>
    </xf>
    <xf numFmtId="0" fontId="25" fillId="0" borderId="16" xfId="0" applyFont="1" applyFill="1" applyBorder="1" applyAlignment="1" applyProtection="1">
      <alignment horizontal="center" vertical="center" wrapText="1" shrinkToFit="1"/>
      <protection locked="0"/>
    </xf>
    <xf numFmtId="0" fontId="25" fillId="0" borderId="0" xfId="0" applyFont="1" applyFill="1" applyBorder="1" applyAlignment="1" applyProtection="1">
      <alignment wrapText="1"/>
      <protection locked="0"/>
    </xf>
    <xf numFmtId="0" fontId="25" fillId="26" borderId="0" xfId="0" applyFont="1" applyFill="1" applyBorder="1" applyAlignment="1" applyProtection="1">
      <alignment wrapText="1"/>
      <protection locked="0"/>
    </xf>
    <xf numFmtId="0" fontId="39" fillId="0" borderId="0" xfId="0" applyFont="1" applyAlignment="1"/>
    <xf numFmtId="0" fontId="0" fillId="0" borderId="0" xfId="0" applyBorder="1" applyAlignment="1">
      <alignment wrapText="1"/>
    </xf>
    <xf numFmtId="0" fontId="24" fillId="0" borderId="0" xfId="0" applyFont="1" applyFill="1" applyBorder="1" applyAlignment="1">
      <alignment horizontal="left" vertical="top" wrapText="1"/>
    </xf>
    <xf numFmtId="0" fontId="47" fillId="26" borderId="0" xfId="80" applyFont="1" applyFill="1" applyBorder="1" applyAlignment="1" applyProtection="1">
      <alignment horizontal="center" wrapText="1"/>
      <protection locked="0"/>
    </xf>
    <xf numFmtId="0" fontId="48" fillId="26" borderId="0" xfId="0" applyFont="1" applyFill="1" applyBorder="1" applyAlignment="1" applyProtection="1">
      <alignment wrapText="1"/>
      <protection locked="0"/>
    </xf>
    <xf numFmtId="165" fontId="4" fillId="35" borderId="16" xfId="52" applyNumberFormat="1" applyFont="1" applyFill="1" applyBorder="1" applyAlignment="1">
      <alignment vertical="center" wrapText="1"/>
    </xf>
    <xf numFmtId="0" fontId="4" fillId="35" borderId="16" xfId="0" applyFont="1" applyFill="1" applyBorder="1" applyAlignment="1">
      <alignment vertical="center" wrapText="1"/>
    </xf>
    <xf numFmtId="0" fontId="36" fillId="26" borderId="0" xfId="0" applyFont="1" applyFill="1" applyBorder="1" applyAlignment="1">
      <alignment vertical="top" wrapText="1"/>
    </xf>
    <xf numFmtId="0" fontId="0" fillId="26" borderId="0" xfId="0" applyFill="1" applyBorder="1" applyAlignment="1">
      <alignment wrapText="1"/>
    </xf>
    <xf numFmtId="0" fontId="24" fillId="26" borderId="0" xfId="0" applyFont="1" applyFill="1" applyBorder="1" applyAlignment="1">
      <alignment horizontal="left" vertical="top" wrapText="1"/>
    </xf>
    <xf numFmtId="0" fontId="25" fillId="26" borderId="0" xfId="0" applyFont="1" applyFill="1" applyBorder="1" applyAlignment="1" applyProtection="1">
      <alignment wrapText="1"/>
    </xf>
    <xf numFmtId="0" fontId="53" fillId="31" borderId="11" xfId="0" applyFont="1" applyFill="1" applyBorder="1" applyAlignment="1">
      <alignment vertical="top" wrapText="1"/>
    </xf>
    <xf numFmtId="0" fontId="0" fillId="0" borderId="0" xfId="0" applyAlignment="1">
      <alignment vertical="center"/>
    </xf>
    <xf numFmtId="0" fontId="4" fillId="28" borderId="16" xfId="0" applyFont="1" applyFill="1" applyBorder="1" applyAlignment="1">
      <alignment vertical="center" textRotation="90" wrapText="1"/>
    </xf>
    <xf numFmtId="0" fontId="25" fillId="0" borderId="0" xfId="0" applyFont="1" applyAlignment="1" applyProtection="1">
      <alignment vertical="top" wrapText="1"/>
    </xf>
    <xf numFmtId="0" fontId="25" fillId="0" borderId="22" xfId="89" applyFont="1" applyFill="1" applyBorder="1" applyAlignment="1" applyProtection="1">
      <alignment vertical="top" wrapText="1"/>
      <protection locked="0"/>
    </xf>
    <xf numFmtId="0" fontId="25" fillId="0" borderId="16" xfId="89" applyFont="1" applyBorder="1" applyAlignment="1" applyProtection="1">
      <alignment horizontal="center" vertical="center" wrapText="1" shrinkToFit="1"/>
      <protection locked="0"/>
    </xf>
    <xf numFmtId="0" fontId="25" fillId="0" borderId="23" xfId="54" applyNumberFormat="1" applyFont="1" applyFill="1" applyBorder="1" applyAlignment="1" applyProtection="1">
      <alignment horizontal="center" vertical="center" wrapText="1"/>
      <protection locked="0"/>
    </xf>
    <xf numFmtId="1" fontId="25" fillId="0" borderId="10" xfId="89" applyNumberFormat="1" applyFont="1" applyFill="1" applyBorder="1" applyAlignment="1" applyProtection="1">
      <alignment horizontal="center" vertical="center" wrapText="1"/>
      <protection locked="0"/>
    </xf>
    <xf numFmtId="9" fontId="25" fillId="0" borderId="16" xfId="89" applyNumberFormat="1" applyFont="1" applyFill="1" applyBorder="1" applyAlignment="1" applyProtection="1">
      <alignment horizontal="center" vertical="top" wrapText="1"/>
      <protection locked="0"/>
    </xf>
    <xf numFmtId="0" fontId="25" fillId="0" borderId="0" xfId="89" applyFont="1" applyFill="1" applyBorder="1" applyProtection="1">
      <protection locked="0"/>
    </xf>
    <xf numFmtId="0" fontId="25" fillId="0" borderId="0" xfId="89" applyFont="1" applyBorder="1" applyProtection="1">
      <protection locked="0"/>
    </xf>
    <xf numFmtId="1" fontId="25" fillId="0" borderId="16" xfId="89" applyNumberFormat="1" applyFont="1" applyFill="1" applyBorder="1" applyAlignment="1" applyProtection="1">
      <alignment horizontal="center" vertical="center" wrapText="1"/>
      <protection locked="0"/>
    </xf>
    <xf numFmtId="49" fontId="25" fillId="0" borderId="16" xfId="54" applyNumberFormat="1" applyFont="1" applyFill="1" applyBorder="1" applyAlignment="1" applyProtection="1">
      <alignment vertical="top" wrapText="1"/>
      <protection locked="0"/>
    </xf>
    <xf numFmtId="165" fontId="25" fillId="0" borderId="16" xfId="54" applyNumberFormat="1" applyFont="1" applyFill="1" applyBorder="1" applyAlignment="1" applyProtection="1">
      <alignment horizontal="center" vertical="center" wrapText="1"/>
      <protection locked="0"/>
    </xf>
    <xf numFmtId="165" fontId="33" fillId="24" borderId="16" xfId="54" applyNumberFormat="1" applyFont="1" applyFill="1" applyBorder="1" applyAlignment="1" applyProtection="1">
      <alignment vertical="top" wrapText="1"/>
    </xf>
    <xf numFmtId="44" fontId="25" fillId="0" borderId="0" xfId="54" applyFont="1" applyFill="1" applyBorder="1" applyAlignment="1" applyProtection="1">
      <alignment horizontal="left" vertical="top" wrapText="1"/>
      <protection locked="0"/>
    </xf>
    <xf numFmtId="9" fontId="33" fillId="24" borderId="11" xfId="111" applyFont="1" applyFill="1" applyBorder="1" applyAlignment="1" applyProtection="1">
      <alignment vertical="top" wrapText="1"/>
    </xf>
    <xf numFmtId="0" fontId="25" fillId="0" borderId="21" xfId="54" applyNumberFormat="1" applyFont="1" applyFill="1" applyBorder="1" applyAlignment="1" applyProtection="1">
      <alignment horizontal="center" vertical="center" wrapText="1"/>
      <protection locked="0"/>
    </xf>
    <xf numFmtId="0" fontId="25" fillId="0" borderId="26" xfId="0" applyFont="1" applyFill="1" applyBorder="1" applyAlignment="1" applyProtection="1">
      <alignment horizontal="center" vertical="top" wrapText="1"/>
      <protection locked="0"/>
    </xf>
    <xf numFmtId="9" fontId="25" fillId="0" borderId="27" xfId="0" applyNumberFormat="1" applyFont="1" applyFill="1" applyBorder="1" applyAlignment="1" applyProtection="1">
      <alignment horizontal="center" vertical="top" wrapText="1"/>
      <protection locked="0"/>
    </xf>
    <xf numFmtId="0" fontId="0" fillId="0" borderId="0" xfId="0" applyAlignment="1">
      <alignment horizontal="left" vertical="top"/>
    </xf>
    <xf numFmtId="0" fontId="0" fillId="28" borderId="28" xfId="0" applyFill="1" applyBorder="1" applyAlignment="1">
      <alignment horizontal="left" vertical="top" wrapText="1"/>
    </xf>
    <xf numFmtId="0" fontId="0" fillId="29" borderId="28" xfId="0" applyFill="1" applyBorder="1" applyAlignment="1">
      <alignment horizontal="left" vertical="top" wrapText="1"/>
    </xf>
    <xf numFmtId="0" fontId="0" fillId="0" borderId="16" xfId="0" applyBorder="1" applyAlignment="1">
      <alignment horizontal="left" vertical="top" wrapText="1"/>
    </xf>
    <xf numFmtId="9" fontId="33" fillId="0" borderId="11" xfId="111" applyFont="1" applyFill="1" applyBorder="1" applyAlignment="1" applyProtection="1">
      <alignment vertical="top" wrapText="1"/>
    </xf>
    <xf numFmtId="0" fontId="3" fillId="0" borderId="10" xfId="89" applyBorder="1" applyAlignment="1">
      <alignment vertical="top" wrapText="1"/>
    </xf>
    <xf numFmtId="0" fontId="3" fillId="0" borderId="16" xfId="89" applyBorder="1" applyAlignment="1">
      <alignment vertical="top" wrapText="1"/>
    </xf>
    <xf numFmtId="0" fontId="36" fillId="26" borderId="0" xfId="0" applyFont="1" applyFill="1" applyBorder="1" applyAlignment="1">
      <alignment horizontal="left" vertical="top" wrapText="1"/>
    </xf>
    <xf numFmtId="0" fontId="46" fillId="0" borderId="0" xfId="0" applyFont="1" applyBorder="1" applyAlignment="1">
      <alignment wrapText="1"/>
    </xf>
    <xf numFmtId="0" fontId="0" fillId="0" borderId="0" xfId="0" applyBorder="1" applyAlignment="1">
      <alignment vertical="top" wrapText="1"/>
    </xf>
    <xf numFmtId="0" fontId="61" fillId="47" borderId="0" xfId="0" applyFont="1" applyFill="1" applyBorder="1" applyAlignment="1" applyProtection="1">
      <alignment horizontal="center" vertical="top" wrapText="1"/>
    </xf>
    <xf numFmtId="0" fontId="47" fillId="26" borderId="0" xfId="80" applyFont="1" applyFill="1" applyBorder="1" applyAlignment="1" applyProtection="1">
      <protection locked="0"/>
    </xf>
    <xf numFmtId="0" fontId="68" fillId="48" borderId="0" xfId="80" applyFont="1" applyFill="1" applyBorder="1" applyAlignment="1" applyProtection="1">
      <protection locked="0"/>
    </xf>
    <xf numFmtId="0" fontId="36" fillId="48" borderId="0" xfId="0" applyFont="1" applyFill="1" applyBorder="1" applyAlignment="1" applyProtection="1">
      <alignment wrapText="1"/>
      <protection locked="0"/>
    </xf>
    <xf numFmtId="0" fontId="0" fillId="48" borderId="0" xfId="0" applyFill="1"/>
    <xf numFmtId="0" fontId="43" fillId="48" borderId="0" xfId="0" applyFont="1" applyFill="1"/>
    <xf numFmtId="0" fontId="0" fillId="0" borderId="0" xfId="0" applyBorder="1" applyAlignment="1">
      <alignment vertical="center" wrapText="1"/>
    </xf>
    <xf numFmtId="0" fontId="3" fillId="26" borderId="0" xfId="89" applyFont="1" applyFill="1" applyProtection="1">
      <protection locked="0"/>
    </xf>
    <xf numFmtId="0" fontId="3" fillId="0" borderId="0" xfId="89" applyFont="1" applyProtection="1">
      <protection locked="0"/>
    </xf>
    <xf numFmtId="0" fontId="63" fillId="26" borderId="0" xfId="89" applyFont="1" applyFill="1" applyBorder="1" applyAlignment="1" applyProtection="1">
      <alignment vertical="top"/>
      <protection locked="0"/>
    </xf>
    <xf numFmtId="0" fontId="3" fillId="0" borderId="18" xfId="89" applyFont="1" applyBorder="1" applyProtection="1">
      <protection locked="0"/>
    </xf>
    <xf numFmtId="9" fontId="25" fillId="0" borderId="10" xfId="89" applyNumberFormat="1" applyFont="1" applyFill="1" applyBorder="1" applyAlignment="1" applyProtection="1">
      <alignment horizontal="center" vertical="center" wrapText="1"/>
      <protection locked="0"/>
    </xf>
    <xf numFmtId="0" fontId="25" fillId="0" borderId="0" xfId="89" applyFont="1" applyBorder="1" applyAlignment="1" applyProtection="1">
      <alignment vertical="top" wrapText="1"/>
      <protection locked="0"/>
    </xf>
    <xf numFmtId="0" fontId="25" fillId="0" borderId="0" xfId="89" applyFont="1" applyBorder="1" applyAlignment="1" applyProtection="1">
      <alignment vertical="top"/>
      <protection locked="0"/>
    </xf>
    <xf numFmtId="0" fontId="25" fillId="24" borderId="29" xfId="89" applyFont="1" applyFill="1" applyBorder="1" applyAlignment="1" applyProtection="1">
      <alignment vertical="top" wrapText="1"/>
    </xf>
    <xf numFmtId="0" fontId="25" fillId="24" borderId="11" xfId="89" applyFont="1" applyFill="1" applyBorder="1" applyAlignment="1" applyProtection="1">
      <alignment vertical="top" wrapText="1"/>
    </xf>
    <xf numFmtId="9" fontId="25" fillId="0" borderId="22" xfId="89" applyNumberFormat="1" applyFont="1" applyFill="1" applyBorder="1" applyAlignment="1" applyProtection="1">
      <alignment horizontal="center" vertical="center" wrapText="1"/>
      <protection locked="0"/>
    </xf>
    <xf numFmtId="0" fontId="25" fillId="24" borderId="22" xfId="89" applyFont="1" applyFill="1" applyBorder="1" applyAlignment="1" applyProtection="1">
      <alignment horizontal="center" vertical="top" wrapText="1"/>
    </xf>
    <xf numFmtId="0" fontId="25" fillId="24" borderId="18" xfId="89" applyFont="1" applyFill="1" applyBorder="1" applyAlignment="1" applyProtection="1">
      <alignment vertical="top" wrapText="1"/>
    </xf>
    <xf numFmtId="0" fontId="4" fillId="0" borderId="0" xfId="89" applyFont="1" applyFill="1" applyBorder="1" applyProtection="1">
      <protection locked="0"/>
    </xf>
    <xf numFmtId="0" fontId="25" fillId="24" borderId="21" xfId="89" applyFont="1" applyFill="1" applyBorder="1" applyAlignment="1">
      <alignment wrapText="1"/>
    </xf>
    <xf numFmtId="1" fontId="30" fillId="24" borderId="23" xfId="89" applyNumberFormat="1" applyFont="1" applyFill="1" applyBorder="1" applyAlignment="1" applyProtection="1">
      <alignment vertical="top" wrapText="1"/>
    </xf>
    <xf numFmtId="1" fontId="30" fillId="24" borderId="10" xfId="89" applyNumberFormat="1" applyFont="1" applyFill="1" applyBorder="1" applyAlignment="1" applyProtection="1">
      <alignment vertical="top" wrapText="1"/>
    </xf>
    <xf numFmtId="1" fontId="30" fillId="24" borderId="29" xfId="89" applyNumberFormat="1" applyFont="1" applyFill="1" applyBorder="1" applyAlignment="1" applyProtection="1">
      <alignment vertical="top" wrapText="1"/>
    </xf>
    <xf numFmtId="1" fontId="57" fillId="24" borderId="21" xfId="89" applyNumberFormat="1" applyFont="1" applyFill="1" applyBorder="1" applyAlignment="1" applyProtection="1">
      <alignment vertical="top" wrapText="1"/>
    </xf>
    <xf numFmtId="1" fontId="30" fillId="24" borderId="16" xfId="89" applyNumberFormat="1" applyFont="1" applyFill="1" applyBorder="1" applyAlignment="1" applyProtection="1">
      <alignment vertical="top" wrapText="1"/>
    </xf>
    <xf numFmtId="1" fontId="30" fillId="24" borderId="11" xfId="89" applyNumberFormat="1" applyFont="1" applyFill="1" applyBorder="1" applyAlignment="1" applyProtection="1">
      <alignment vertical="top" wrapText="1"/>
    </xf>
    <xf numFmtId="0" fontId="25" fillId="0" borderId="16" xfId="89" applyFont="1" applyFill="1" applyBorder="1" applyAlignment="1" applyProtection="1">
      <alignment horizontal="center" vertical="center" wrapText="1" shrinkToFit="1"/>
      <protection locked="0"/>
    </xf>
    <xf numFmtId="0" fontId="25" fillId="24" borderId="24" xfId="89" applyFont="1" applyFill="1" applyBorder="1" applyAlignment="1" applyProtection="1">
      <alignment vertical="top" wrapText="1"/>
    </xf>
    <xf numFmtId="0" fontId="25" fillId="24" borderId="21" xfId="89" applyFont="1" applyFill="1" applyBorder="1" applyAlignment="1" applyProtection="1">
      <alignment vertical="top" wrapText="1"/>
    </xf>
    <xf numFmtId="9" fontId="25" fillId="44" borderId="21" xfId="89" applyNumberFormat="1" applyFont="1" applyFill="1" applyBorder="1" applyAlignment="1" applyProtection="1">
      <alignment vertical="top" wrapText="1"/>
    </xf>
    <xf numFmtId="9" fontId="25" fillId="44" borderId="16" xfId="89" applyNumberFormat="1" applyFont="1" applyFill="1" applyBorder="1" applyAlignment="1" applyProtection="1">
      <alignment vertical="top" wrapText="1"/>
    </xf>
    <xf numFmtId="0" fontId="3" fillId="0" borderId="0" xfId="89" applyFont="1" applyBorder="1" applyProtection="1">
      <protection locked="0"/>
    </xf>
    <xf numFmtId="0" fontId="30" fillId="27" borderId="23" xfId="89" applyFont="1" applyFill="1" applyBorder="1" applyAlignment="1" applyProtection="1">
      <alignment horizontal="center" vertical="top" wrapText="1"/>
    </xf>
    <xf numFmtId="0" fontId="30" fillId="27" borderId="10" xfId="89" applyFont="1" applyFill="1" applyBorder="1" applyAlignment="1" applyProtection="1">
      <alignment horizontal="center" vertical="top" wrapText="1"/>
    </xf>
    <xf numFmtId="0" fontId="24" fillId="0" borderId="0" xfId="89" applyFont="1" applyBorder="1" applyAlignment="1" applyProtection="1">
      <protection locked="0"/>
    </xf>
    <xf numFmtId="0" fontId="24" fillId="0" borderId="0" xfId="89" applyFont="1" applyBorder="1" applyProtection="1">
      <protection locked="0"/>
    </xf>
    <xf numFmtId="9" fontId="25" fillId="25" borderId="0" xfId="89" applyNumberFormat="1" applyFont="1" applyFill="1" applyBorder="1" applyAlignment="1" applyProtection="1">
      <alignment vertical="top" wrapText="1"/>
    </xf>
    <xf numFmtId="0" fontId="25" fillId="24" borderId="31" xfId="89" applyFont="1" applyFill="1" applyBorder="1" applyAlignment="1" applyProtection="1">
      <alignment vertical="top" wrapText="1"/>
    </xf>
    <xf numFmtId="9" fontId="25" fillId="24" borderId="18" xfId="89" applyNumberFormat="1" applyFont="1" applyFill="1" applyBorder="1" applyAlignment="1" applyProtection="1">
      <alignment vertical="top" wrapText="1"/>
    </xf>
    <xf numFmtId="9" fontId="25" fillId="24" borderId="18" xfId="89" applyNumberFormat="1" applyFont="1" applyFill="1" applyBorder="1" applyAlignment="1" applyProtection="1">
      <alignment horizontal="left" vertical="top" wrapText="1"/>
    </xf>
    <xf numFmtId="0" fontId="25" fillId="24" borderId="32" xfId="89" applyFont="1" applyFill="1" applyBorder="1" applyAlignment="1" applyProtection="1">
      <alignment vertical="top" wrapText="1"/>
    </xf>
    <xf numFmtId="0" fontId="25" fillId="24" borderId="33" xfId="89" applyFont="1" applyFill="1" applyBorder="1" applyAlignment="1" applyProtection="1">
      <alignment vertical="top" wrapText="1"/>
    </xf>
    <xf numFmtId="0" fontId="35" fillId="25" borderId="0" xfId="89" applyFont="1" applyFill="1" applyBorder="1" applyProtection="1"/>
    <xf numFmtId="0" fontId="25" fillId="24" borderId="30" xfId="89" applyFont="1" applyFill="1" applyBorder="1" applyAlignment="1" applyProtection="1">
      <alignment vertical="top" wrapText="1"/>
    </xf>
    <xf numFmtId="0" fontId="25" fillId="25" borderId="0" xfId="89" applyFont="1" applyFill="1" applyBorder="1" applyProtection="1">
      <protection locked="0"/>
    </xf>
    <xf numFmtId="0" fontId="25" fillId="0" borderId="0" xfId="89" applyFont="1" applyProtection="1">
      <protection locked="0"/>
    </xf>
    <xf numFmtId="0" fontId="25" fillId="0" borderId="15" xfId="89" applyFont="1" applyBorder="1" applyProtection="1">
      <protection locked="0"/>
    </xf>
    <xf numFmtId="0" fontId="3" fillId="0" borderId="0" xfId="89" applyFont="1" applyAlignment="1" applyProtection="1">
      <alignment wrapText="1"/>
      <protection locked="0"/>
    </xf>
    <xf numFmtId="0" fontId="3" fillId="0" borderId="0" xfId="89" applyFont="1" applyFill="1" applyBorder="1" applyAlignment="1" applyProtection="1">
      <alignment wrapText="1"/>
      <protection locked="0"/>
    </xf>
    <xf numFmtId="0" fontId="3" fillId="26" borderId="0" xfId="89" applyFill="1" applyBorder="1" applyProtection="1">
      <protection locked="0"/>
    </xf>
    <xf numFmtId="0" fontId="24" fillId="26" borderId="0" xfId="89" applyFont="1" applyFill="1" applyBorder="1" applyAlignment="1" applyProtection="1">
      <alignment vertical="top" wrapText="1"/>
      <protection locked="0"/>
    </xf>
    <xf numFmtId="0" fontId="3" fillId="0" borderId="0" xfId="89" applyFont="1" applyAlignment="1" applyProtection="1">
      <alignment vertical="top"/>
      <protection locked="0"/>
    </xf>
    <xf numFmtId="0" fontId="70" fillId="26" borderId="0" xfId="0" applyFont="1" applyFill="1" applyAlignment="1" applyProtection="1">
      <alignment vertical="top" wrapText="1"/>
    </xf>
    <xf numFmtId="0" fontId="92" fillId="26" borderId="0" xfId="80" applyFont="1" applyFill="1" applyBorder="1" applyAlignment="1" applyProtection="1">
      <alignment vertical="center" wrapText="1"/>
    </xf>
    <xf numFmtId="0" fontId="72" fillId="26" borderId="0" xfId="0" applyFont="1" applyFill="1" applyBorder="1" applyAlignment="1">
      <alignment wrapText="1"/>
    </xf>
    <xf numFmtId="0" fontId="68" fillId="26" borderId="0" xfId="80" applyFont="1" applyFill="1" applyBorder="1" applyAlignment="1" applyProtection="1">
      <alignment wrapText="1"/>
    </xf>
    <xf numFmtId="0" fontId="46" fillId="0" borderId="0" xfId="0" applyFont="1" applyBorder="1" applyAlignment="1" applyProtection="1">
      <alignment wrapText="1"/>
      <protection locked="0"/>
    </xf>
    <xf numFmtId="0" fontId="68" fillId="48" borderId="0" xfId="80" applyFont="1" applyFill="1" applyBorder="1" applyAlignment="1" applyProtection="1">
      <alignment wrapText="1"/>
      <protection locked="0"/>
    </xf>
    <xf numFmtId="0" fontId="0" fillId="0" borderId="0" xfId="0" applyBorder="1" applyAlignment="1" applyProtection="1">
      <alignment wrapText="1"/>
      <protection locked="0"/>
    </xf>
    <xf numFmtId="0" fontId="0" fillId="0" borderId="0" xfId="0" applyBorder="1" applyAlignment="1">
      <alignment vertical="center"/>
    </xf>
    <xf numFmtId="0" fontId="0" fillId="0" borderId="0" xfId="0" applyBorder="1" applyAlignment="1" applyProtection="1">
      <alignment vertical="center" wrapText="1"/>
      <protection locked="0"/>
    </xf>
    <xf numFmtId="0" fontId="0" fillId="0" borderId="0" xfId="0" applyBorder="1" applyAlignment="1">
      <alignment vertical="top"/>
    </xf>
    <xf numFmtId="0" fontId="36" fillId="48" borderId="0" xfId="0" applyFont="1" applyFill="1" applyBorder="1" applyAlignment="1" applyProtection="1">
      <alignment wrapText="1"/>
    </xf>
    <xf numFmtId="0" fontId="36" fillId="48" borderId="0" xfId="0" applyFont="1" applyFill="1" applyBorder="1" applyAlignment="1" applyProtection="1">
      <alignment horizontal="center" wrapText="1"/>
    </xf>
    <xf numFmtId="0" fontId="49" fillId="26" borderId="0" xfId="0" applyFont="1" applyFill="1" applyBorder="1" applyAlignment="1" applyProtection="1">
      <alignment wrapText="1"/>
    </xf>
    <xf numFmtId="0" fontId="36" fillId="26" borderId="0" xfId="0" applyFont="1" applyFill="1" applyBorder="1" applyAlignment="1" applyProtection="1">
      <alignment horizontal="left" vertical="top" wrapText="1"/>
    </xf>
    <xf numFmtId="165" fontId="4" fillId="49" borderId="16" xfId="52" applyNumberFormat="1" applyFont="1" applyFill="1" applyBorder="1" applyAlignment="1">
      <alignment vertical="center" wrapText="1"/>
    </xf>
    <xf numFmtId="165" fontId="4" fillId="50" borderId="16" xfId="52" applyNumberFormat="1" applyFont="1" applyFill="1" applyBorder="1" applyAlignment="1">
      <alignment vertical="center" wrapText="1"/>
    </xf>
    <xf numFmtId="165" fontId="4" fillId="51" borderId="16" xfId="52" applyNumberFormat="1" applyFont="1" applyFill="1" applyBorder="1" applyAlignment="1">
      <alignment vertical="center" wrapText="1"/>
    </xf>
    <xf numFmtId="9" fontId="4" fillId="50" borderId="16" xfId="108" applyFont="1" applyFill="1" applyBorder="1" applyAlignment="1">
      <alignment vertical="center" wrapText="1"/>
    </xf>
    <xf numFmtId="0" fontId="0" fillId="47" borderId="10" xfId="0" applyFill="1" applyBorder="1" applyAlignment="1">
      <alignment horizontal="left" vertical="top" wrapText="1"/>
    </xf>
    <xf numFmtId="49" fontId="25" fillId="0" borderId="23" xfId="54" applyNumberFormat="1" applyFont="1" applyFill="1" applyBorder="1" applyAlignment="1" applyProtection="1">
      <alignment horizontal="center" vertical="center" wrapText="1"/>
      <protection locked="0"/>
    </xf>
    <xf numFmtId="0" fontId="25" fillId="48" borderId="15" xfId="0" applyFont="1" applyFill="1" applyBorder="1" applyAlignment="1" applyProtection="1">
      <alignment vertical="top" wrapText="1"/>
    </xf>
    <xf numFmtId="0" fontId="0" fillId="48" borderId="0" xfId="0" applyFill="1" applyAlignment="1">
      <alignment vertical="center"/>
    </xf>
    <xf numFmtId="0" fontId="4" fillId="48" borderId="15" xfId="0" applyFont="1" applyFill="1" applyBorder="1" applyAlignment="1">
      <alignment vertical="center" wrapText="1"/>
    </xf>
    <xf numFmtId="0" fontId="38" fillId="48" borderId="0" xfId="80" applyFont="1" applyFill="1" applyBorder="1" applyAlignment="1" applyProtection="1">
      <alignment horizontal="center" vertical="center" wrapText="1"/>
    </xf>
    <xf numFmtId="0" fontId="4" fillId="28" borderId="10" xfId="0" applyFont="1" applyFill="1" applyBorder="1" applyAlignment="1">
      <alignment vertical="center" wrapText="1"/>
    </xf>
    <xf numFmtId="0" fontId="4" fillId="28" borderId="29" xfId="0" applyFont="1" applyFill="1" applyBorder="1" applyAlignment="1">
      <alignment vertical="center" wrapText="1"/>
    </xf>
    <xf numFmtId="0" fontId="4" fillId="29" borderId="10" xfId="0" applyFont="1" applyFill="1" applyBorder="1" applyAlignment="1">
      <alignment vertical="center" textRotation="90" wrapText="1"/>
    </xf>
    <xf numFmtId="165" fontId="4" fillId="50" borderId="10" xfId="52" applyNumberFormat="1" applyFont="1" applyFill="1" applyBorder="1" applyAlignment="1">
      <alignment vertical="center" wrapText="1"/>
    </xf>
    <xf numFmtId="0" fontId="4" fillId="29" borderId="10" xfId="0" applyFont="1" applyFill="1" applyBorder="1" applyAlignment="1">
      <alignment vertical="center" wrapText="1"/>
    </xf>
    <xf numFmtId="0" fontId="38" fillId="48" borderId="15" xfId="80" applyFont="1" applyFill="1" applyBorder="1" applyAlignment="1" applyProtection="1">
      <alignment vertical="center" wrapText="1"/>
    </xf>
    <xf numFmtId="0" fontId="4" fillId="32" borderId="10" xfId="0" applyFont="1" applyFill="1" applyBorder="1" applyAlignment="1">
      <alignment vertical="center" textRotation="90" wrapText="1"/>
    </xf>
    <xf numFmtId="0" fontId="4" fillId="32" borderId="10" xfId="0" applyFont="1" applyFill="1" applyBorder="1" applyAlignment="1">
      <alignment vertical="center" wrapText="1"/>
    </xf>
    <xf numFmtId="0" fontId="0" fillId="48" borderId="15" xfId="0" applyFill="1" applyBorder="1" applyAlignment="1">
      <alignment vertical="center"/>
    </xf>
    <xf numFmtId="0" fontId="4" fillId="30" borderId="10" xfId="0" applyFont="1" applyFill="1" applyBorder="1" applyAlignment="1">
      <alignment vertical="center" wrapText="1"/>
    </xf>
    <xf numFmtId="0" fontId="4" fillId="31" borderId="10" xfId="0" applyFont="1" applyFill="1" applyBorder="1" applyAlignment="1">
      <alignment vertical="center" textRotation="90" wrapText="1"/>
    </xf>
    <xf numFmtId="0" fontId="4" fillId="31" borderId="23" xfId="0" applyFont="1" applyFill="1" applyBorder="1" applyAlignment="1">
      <alignment vertical="center" wrapText="1"/>
    </xf>
    <xf numFmtId="0" fontId="4" fillId="31" borderId="10" xfId="0" applyFont="1" applyFill="1" applyBorder="1" applyAlignment="1">
      <alignment vertical="center" wrapText="1"/>
    </xf>
    <xf numFmtId="0" fontId="4" fillId="29" borderId="29" xfId="0" applyFont="1" applyFill="1" applyBorder="1" applyAlignment="1">
      <alignment vertical="center" wrapText="1"/>
    </xf>
    <xf numFmtId="0" fontId="4" fillId="30" borderId="10" xfId="0" applyFont="1" applyFill="1" applyBorder="1" applyAlignment="1">
      <alignment vertical="center" textRotation="90" wrapText="1"/>
    </xf>
    <xf numFmtId="0" fontId="0" fillId="28" borderId="10" xfId="0" applyFill="1" applyBorder="1" applyAlignment="1">
      <alignment horizontal="left" vertical="top" wrapText="1"/>
    </xf>
    <xf numFmtId="0" fontId="4" fillId="51" borderId="23" xfId="0" applyFont="1" applyFill="1" applyBorder="1" applyAlignment="1">
      <alignment vertical="center" wrapText="1"/>
    </xf>
    <xf numFmtId="0" fontId="4" fillId="52" borderId="23" xfId="0" applyFont="1" applyFill="1" applyBorder="1" applyAlignment="1">
      <alignment vertical="center" wrapText="1"/>
    </xf>
    <xf numFmtId="0" fontId="4" fillId="50" borderId="23" xfId="0" applyFont="1" applyFill="1" applyBorder="1" applyAlignment="1">
      <alignment vertical="center" wrapText="1"/>
    </xf>
    <xf numFmtId="0" fontId="4" fillId="50" borderId="16" xfId="0" applyFont="1" applyFill="1" applyBorder="1" applyAlignment="1">
      <alignment vertical="center" wrapText="1"/>
    </xf>
    <xf numFmtId="0" fontId="4" fillId="51" borderId="16" xfId="0" applyFont="1" applyFill="1" applyBorder="1" applyAlignment="1">
      <alignment vertical="center" wrapText="1"/>
    </xf>
    <xf numFmtId="0" fontId="4" fillId="52" borderId="16" xfId="0" applyFont="1" applyFill="1" applyBorder="1" applyAlignment="1">
      <alignment vertical="center" wrapText="1"/>
    </xf>
    <xf numFmtId="0" fontId="0" fillId="47" borderId="28" xfId="0" applyFill="1" applyBorder="1" applyAlignment="1">
      <alignment horizontal="left" vertical="top" wrapText="1"/>
    </xf>
    <xf numFmtId="0" fontId="4" fillId="53" borderId="16" xfId="0" applyFont="1" applyFill="1" applyBorder="1" applyAlignment="1">
      <alignment horizontal="left" vertical="top" wrapText="1"/>
    </xf>
    <xf numFmtId="0" fontId="4" fillId="55" borderId="16" xfId="0" applyFont="1" applyFill="1" applyBorder="1" applyAlignment="1">
      <alignment vertical="center" wrapText="1"/>
    </xf>
    <xf numFmtId="0" fontId="4" fillId="56" borderId="16" xfId="0" applyFont="1" applyFill="1" applyBorder="1" applyAlignment="1">
      <alignment vertical="center" wrapText="1"/>
    </xf>
    <xf numFmtId="0" fontId="25" fillId="0" borderId="22" xfId="0" applyFont="1" applyFill="1" applyBorder="1" applyAlignment="1" applyProtection="1">
      <alignment vertical="top" wrapText="1"/>
      <protection locked="0"/>
    </xf>
    <xf numFmtId="0" fontId="4" fillId="25" borderId="34" xfId="89" applyFont="1" applyFill="1" applyBorder="1" applyAlignment="1" applyProtection="1">
      <alignment horizontal="left" vertical="top" wrapText="1"/>
    </xf>
    <xf numFmtId="9" fontId="25" fillId="0" borderId="35" xfId="89" applyNumberFormat="1" applyFont="1" applyFill="1" applyBorder="1" applyAlignment="1" applyProtection="1">
      <alignment horizontal="center" vertical="center" wrapText="1"/>
      <protection locked="0"/>
    </xf>
    <xf numFmtId="0" fontId="25" fillId="24" borderId="36" xfId="89" applyFont="1" applyFill="1" applyBorder="1" applyAlignment="1" applyProtection="1">
      <alignment vertical="top" wrapText="1"/>
    </xf>
    <xf numFmtId="0" fontId="25" fillId="24" borderId="37" xfId="89" applyFont="1" applyFill="1" applyBorder="1" applyAlignment="1" applyProtection="1">
      <alignment vertical="top" wrapText="1"/>
    </xf>
    <xf numFmtId="9" fontId="25" fillId="0" borderId="38" xfId="89" applyNumberFormat="1" applyFont="1" applyFill="1" applyBorder="1" applyAlignment="1" applyProtection="1">
      <alignment horizontal="center" vertical="top" wrapText="1"/>
      <protection locked="0"/>
    </xf>
    <xf numFmtId="0" fontId="25" fillId="0" borderId="39" xfId="89" applyFont="1" applyFill="1" applyBorder="1" applyAlignment="1" applyProtection="1">
      <alignment vertical="top" wrapText="1"/>
      <protection locked="0"/>
    </xf>
    <xf numFmtId="0" fontId="25" fillId="24" borderId="10" xfId="89" applyFont="1" applyFill="1" applyBorder="1" applyAlignment="1" applyProtection="1">
      <alignment vertical="top" wrapText="1"/>
    </xf>
    <xf numFmtId="0" fontId="30" fillId="24" borderId="40" xfId="89" applyFont="1" applyFill="1" applyBorder="1" applyAlignment="1" applyProtection="1">
      <alignment vertical="top" wrapText="1"/>
    </xf>
    <xf numFmtId="1" fontId="30" fillId="24" borderId="35" xfId="89" applyNumberFormat="1" applyFont="1" applyFill="1" applyBorder="1" applyAlignment="1" applyProtection="1">
      <alignment vertical="top" wrapText="1"/>
    </xf>
    <xf numFmtId="0" fontId="25" fillId="0" borderId="38" xfId="89" applyFont="1" applyBorder="1" applyAlignment="1" applyProtection="1">
      <alignment horizontal="center" vertical="center" wrapText="1" shrinkToFit="1"/>
      <protection locked="0"/>
    </xf>
    <xf numFmtId="0" fontId="30" fillId="24" borderId="32" xfId="89" applyFont="1" applyFill="1" applyBorder="1" applyAlignment="1" applyProtection="1">
      <alignment vertical="top" wrapText="1"/>
    </xf>
    <xf numFmtId="1" fontId="30" fillId="24" borderId="38" xfId="89" applyNumberFormat="1" applyFont="1" applyFill="1" applyBorder="1" applyAlignment="1" applyProtection="1">
      <alignment vertical="top" wrapText="1"/>
    </xf>
    <xf numFmtId="1" fontId="25" fillId="0" borderId="38" xfId="89" applyNumberFormat="1" applyFont="1" applyFill="1" applyBorder="1" applyAlignment="1" applyProtection="1">
      <alignment horizontal="center" vertical="center" wrapText="1"/>
      <protection locked="0"/>
    </xf>
    <xf numFmtId="0" fontId="25" fillId="0" borderId="38" xfId="89" applyFont="1" applyFill="1" applyBorder="1" applyAlignment="1" applyProtection="1">
      <alignment horizontal="center" vertical="center" wrapText="1" shrinkToFit="1"/>
      <protection locked="0"/>
    </xf>
    <xf numFmtId="0" fontId="24" fillId="25" borderId="34" xfId="89" applyFont="1" applyFill="1" applyBorder="1" applyAlignment="1" applyProtection="1">
      <alignment horizontal="left" vertical="top" wrapText="1"/>
    </xf>
    <xf numFmtId="0" fontId="30" fillId="27" borderId="35" xfId="89" applyFont="1" applyFill="1" applyBorder="1" applyAlignment="1" applyProtection="1">
      <alignment vertical="top" wrapText="1"/>
    </xf>
    <xf numFmtId="0" fontId="25" fillId="27" borderId="32" xfId="89" applyNumberFormat="1" applyFont="1" applyFill="1" applyBorder="1" applyAlignment="1" applyProtection="1">
      <alignment vertical="top" wrapText="1"/>
    </xf>
    <xf numFmtId="9" fontId="25" fillId="0" borderId="38" xfId="89" applyNumberFormat="1" applyFont="1" applyFill="1" applyBorder="1" applyAlignment="1" applyProtection="1">
      <alignment horizontal="center" vertical="center" wrapText="1"/>
      <protection locked="0"/>
    </xf>
    <xf numFmtId="0" fontId="25" fillId="27" borderId="32" xfId="89" applyFont="1" applyFill="1" applyBorder="1" applyAlignment="1" applyProtection="1">
      <alignment vertical="top" wrapText="1"/>
    </xf>
    <xf numFmtId="0" fontId="25" fillId="27" borderId="36" xfId="89" applyFont="1" applyFill="1" applyBorder="1" applyAlignment="1" applyProtection="1">
      <alignment vertical="top" wrapText="1"/>
    </xf>
    <xf numFmtId="9" fontId="25" fillId="25" borderId="13" xfId="89" applyNumberFormat="1" applyFont="1" applyFill="1" applyBorder="1" applyAlignment="1" applyProtection="1">
      <alignment vertical="top" wrapText="1"/>
    </xf>
    <xf numFmtId="9" fontId="25" fillId="24" borderId="42" xfId="89" applyNumberFormat="1" applyFont="1" applyFill="1" applyBorder="1" applyAlignment="1" applyProtection="1">
      <alignment horizontal="left" vertical="top" wrapText="1"/>
    </xf>
    <xf numFmtId="0" fontId="25" fillId="24" borderId="40" xfId="89" applyFont="1" applyFill="1" applyBorder="1" applyProtection="1"/>
    <xf numFmtId="0" fontId="25" fillId="24" borderId="40" xfId="89" applyFont="1" applyFill="1" applyBorder="1" applyAlignment="1" applyProtection="1">
      <alignment vertical="top" wrapText="1"/>
    </xf>
    <xf numFmtId="0" fontId="30" fillId="27" borderId="43" xfId="89" applyFont="1" applyFill="1" applyBorder="1" applyAlignment="1" applyProtection="1">
      <alignment vertical="top" wrapText="1"/>
    </xf>
    <xf numFmtId="9" fontId="25" fillId="0" borderId="44" xfId="89" applyNumberFormat="1" applyFont="1" applyFill="1" applyBorder="1" applyAlignment="1" applyProtection="1">
      <alignment horizontal="center" vertical="top" wrapText="1"/>
      <protection locked="0"/>
    </xf>
    <xf numFmtId="9" fontId="25" fillId="0" borderId="45" xfId="89" applyNumberFormat="1" applyFont="1" applyFill="1" applyBorder="1" applyAlignment="1" applyProtection="1">
      <alignment horizontal="center" vertical="top" wrapText="1"/>
      <protection locked="0"/>
    </xf>
    <xf numFmtId="0" fontId="25" fillId="24" borderId="32" xfId="89" applyFont="1" applyFill="1" applyBorder="1" applyProtection="1"/>
    <xf numFmtId="0" fontId="25" fillId="24" borderId="36" xfId="89" applyFont="1" applyFill="1" applyBorder="1" applyAlignment="1" applyProtection="1">
      <alignment wrapText="1"/>
    </xf>
    <xf numFmtId="0" fontId="24" fillId="25" borderId="34" xfId="89" applyFont="1" applyFill="1" applyBorder="1" applyAlignment="1" applyProtection="1">
      <alignment vertical="top" wrapText="1"/>
    </xf>
    <xf numFmtId="0" fontId="26" fillId="26" borderId="0" xfId="0" applyFont="1" applyFill="1" applyBorder="1" applyAlignment="1" applyProtection="1">
      <alignment vertical="top" wrapText="1"/>
    </xf>
    <xf numFmtId="14" fontId="25" fillId="0" borderId="23" xfId="54" applyNumberFormat="1" applyFont="1" applyFill="1" applyBorder="1" applyAlignment="1" applyProtection="1">
      <alignment horizontal="center" vertical="center" wrapText="1"/>
      <protection locked="0"/>
    </xf>
    <xf numFmtId="0" fontId="79" fillId="0" borderId="0" xfId="91" applyFont="1" applyBorder="1" applyProtection="1">
      <protection locked="0"/>
    </xf>
    <xf numFmtId="0" fontId="79" fillId="26" borderId="0" xfId="91" applyFill="1" applyBorder="1" applyProtection="1">
      <protection locked="0"/>
    </xf>
    <xf numFmtId="0" fontId="24" fillId="26" borderId="0" xfId="91" applyFont="1" applyFill="1" applyBorder="1" applyAlignment="1" applyProtection="1">
      <alignment vertical="top" wrapText="1"/>
      <protection locked="0"/>
    </xf>
    <xf numFmtId="0" fontId="63" fillId="26" borderId="0" xfId="91" applyFont="1" applyFill="1" applyBorder="1" applyAlignment="1" applyProtection="1">
      <alignment vertical="top"/>
      <protection locked="0"/>
    </xf>
    <xf numFmtId="0" fontId="79" fillId="0" borderId="0" xfId="0" applyFont="1" applyProtection="1">
      <protection locked="0"/>
    </xf>
    <xf numFmtId="0" fontId="79" fillId="26" borderId="0" xfId="0" applyFont="1" applyFill="1" applyProtection="1">
      <protection locked="0"/>
    </xf>
    <xf numFmtId="0" fontId="79" fillId="0" borderId="0" xfId="91" applyFont="1" applyProtection="1">
      <protection locked="0"/>
    </xf>
    <xf numFmtId="0" fontId="79" fillId="0" borderId="0" xfId="91" applyFont="1" applyAlignment="1" applyProtection="1">
      <alignment vertical="top"/>
      <protection locked="0"/>
    </xf>
    <xf numFmtId="0" fontId="4" fillId="25" borderId="34" xfId="91" applyFont="1" applyFill="1" applyBorder="1" applyAlignment="1" applyProtection="1">
      <alignment horizontal="left" vertical="top" wrapText="1"/>
    </xf>
    <xf numFmtId="0" fontId="79" fillId="0" borderId="18" xfId="91" applyFont="1" applyBorder="1" applyProtection="1">
      <protection locked="0"/>
    </xf>
    <xf numFmtId="9" fontId="25" fillId="0" borderId="35" xfId="91" applyNumberFormat="1" applyFont="1" applyFill="1" applyBorder="1" applyAlignment="1" applyProtection="1">
      <alignment horizontal="center" vertical="center" wrapText="1"/>
      <protection locked="0"/>
    </xf>
    <xf numFmtId="0" fontId="25" fillId="0" borderId="0" xfId="91" applyFont="1" applyBorder="1" applyProtection="1">
      <protection locked="0"/>
    </xf>
    <xf numFmtId="0" fontId="25" fillId="0" borderId="0" xfId="91" applyFont="1" applyBorder="1" applyAlignment="1" applyProtection="1">
      <alignment vertical="top" wrapText="1"/>
      <protection locked="0"/>
    </xf>
    <xf numFmtId="0" fontId="25" fillId="0" borderId="0" xfId="91" applyFont="1" applyBorder="1" applyAlignment="1" applyProtection="1">
      <alignment vertical="top"/>
      <protection locked="0"/>
    </xf>
    <xf numFmtId="0" fontId="25" fillId="24" borderId="36" xfId="91" applyFont="1" applyFill="1" applyBorder="1" applyAlignment="1" applyProtection="1">
      <alignment vertical="top" wrapText="1"/>
    </xf>
    <xf numFmtId="0" fontId="25" fillId="24" borderId="37" xfId="91" applyFont="1" applyFill="1" applyBorder="1" applyAlignment="1" applyProtection="1">
      <alignment vertical="top" wrapText="1"/>
    </xf>
    <xf numFmtId="0" fontId="25" fillId="24" borderId="29" xfId="91" applyFont="1" applyFill="1" applyBorder="1" applyAlignment="1" applyProtection="1">
      <alignment vertical="top" wrapText="1"/>
    </xf>
    <xf numFmtId="0" fontId="25" fillId="24" borderId="32" xfId="91" applyFont="1" applyFill="1" applyBorder="1" applyAlignment="1" applyProtection="1">
      <alignment vertical="top" wrapText="1"/>
    </xf>
    <xf numFmtId="0" fontId="25" fillId="24" borderId="11" xfId="91" applyFont="1" applyFill="1" applyBorder="1" applyAlignment="1" applyProtection="1">
      <alignment vertical="top" wrapText="1"/>
    </xf>
    <xf numFmtId="0" fontId="25" fillId="0" borderId="0" xfId="91" applyFont="1" applyFill="1" applyBorder="1" applyProtection="1">
      <protection locked="0"/>
    </xf>
    <xf numFmtId="9" fontId="25" fillId="0" borderId="38" xfId="91" applyNumberFormat="1" applyFont="1" applyFill="1" applyBorder="1" applyAlignment="1" applyProtection="1">
      <alignment horizontal="center" vertical="top" wrapText="1"/>
      <protection locked="0"/>
    </xf>
    <xf numFmtId="9" fontId="25" fillId="0" borderId="22" xfId="91" applyNumberFormat="1" applyFont="1" applyFill="1" applyBorder="1" applyAlignment="1" applyProtection="1">
      <alignment horizontal="center" vertical="center" wrapText="1"/>
      <protection locked="0"/>
    </xf>
    <xf numFmtId="0" fontId="25" fillId="24" borderId="22" xfId="91" applyFont="1" applyFill="1" applyBorder="1" applyAlignment="1" applyProtection="1">
      <alignment horizontal="center" vertical="top" wrapText="1"/>
    </xf>
    <xf numFmtId="0" fontId="25" fillId="0" borderId="22" xfId="91" applyFont="1" applyFill="1" applyBorder="1" applyAlignment="1" applyProtection="1">
      <alignment vertical="top" wrapText="1"/>
      <protection locked="0"/>
    </xf>
    <xf numFmtId="0" fontId="25" fillId="24" borderId="18" xfId="91" applyFont="1" applyFill="1" applyBorder="1" applyAlignment="1" applyProtection="1">
      <alignment vertical="top" wrapText="1"/>
    </xf>
    <xf numFmtId="0" fontId="25" fillId="0" borderId="39" xfId="91" applyFont="1" applyFill="1" applyBorder="1" applyAlignment="1" applyProtection="1">
      <alignment vertical="top" wrapText="1"/>
      <protection locked="0"/>
    </xf>
    <xf numFmtId="0" fontId="4" fillId="0" borderId="0" xfId="91" applyFont="1" applyFill="1" applyBorder="1" applyProtection="1">
      <protection locked="0"/>
    </xf>
    <xf numFmtId="9" fontId="25" fillId="0" borderId="10" xfId="91" applyNumberFormat="1" applyFont="1" applyFill="1" applyBorder="1" applyAlignment="1" applyProtection="1">
      <alignment horizontal="center" vertical="center" wrapText="1"/>
      <protection locked="0"/>
    </xf>
    <xf numFmtId="0" fontId="25" fillId="24" borderId="10" xfId="91" applyFont="1" applyFill="1" applyBorder="1" applyAlignment="1" applyProtection="1">
      <alignment vertical="top" wrapText="1"/>
    </xf>
    <xf numFmtId="0" fontId="25" fillId="24" borderId="21" xfId="91" applyFont="1" applyFill="1" applyBorder="1" applyAlignment="1">
      <alignment wrapText="1"/>
    </xf>
    <xf numFmtId="165" fontId="25" fillId="0" borderId="16" xfId="55" applyNumberFormat="1" applyFont="1" applyFill="1" applyBorder="1" applyAlignment="1" applyProtection="1">
      <alignment horizontal="center" vertical="center" wrapText="1"/>
      <protection locked="0"/>
    </xf>
    <xf numFmtId="0" fontId="25" fillId="0" borderId="21" xfId="55" applyNumberFormat="1" applyFont="1" applyFill="1" applyBorder="1" applyAlignment="1" applyProtection="1">
      <alignment horizontal="center" vertical="center" wrapText="1"/>
      <protection locked="0"/>
    </xf>
    <xf numFmtId="0" fontId="25" fillId="0" borderId="16" xfId="91" applyFont="1" applyBorder="1" applyAlignment="1" applyProtection="1">
      <alignment horizontal="center" vertical="center" wrapText="1" shrinkToFit="1"/>
      <protection locked="0"/>
    </xf>
    <xf numFmtId="0" fontId="25" fillId="0" borderId="38" xfId="91" applyFont="1" applyBorder="1" applyAlignment="1" applyProtection="1">
      <alignment horizontal="center" vertical="center" wrapText="1" shrinkToFit="1"/>
      <protection locked="0"/>
    </xf>
    <xf numFmtId="0" fontId="30" fillId="24" borderId="32" xfId="91" applyFont="1" applyFill="1" applyBorder="1" applyAlignment="1" applyProtection="1">
      <alignment vertical="top" wrapText="1"/>
    </xf>
    <xf numFmtId="1" fontId="57" fillId="24" borderId="21" xfId="91" applyNumberFormat="1" applyFont="1" applyFill="1" applyBorder="1" applyAlignment="1" applyProtection="1">
      <alignment vertical="top" wrapText="1"/>
    </xf>
    <xf numFmtId="1" fontId="30" fillId="24" borderId="16" xfId="91" applyNumberFormat="1" applyFont="1" applyFill="1" applyBorder="1" applyAlignment="1" applyProtection="1">
      <alignment vertical="top" wrapText="1"/>
    </xf>
    <xf numFmtId="1" fontId="30" fillId="24" borderId="11" xfId="91" applyNumberFormat="1" applyFont="1" applyFill="1" applyBorder="1" applyAlignment="1" applyProtection="1">
      <alignment vertical="top" wrapText="1"/>
    </xf>
    <xf numFmtId="1" fontId="30" fillId="24" borderId="38" xfId="91" applyNumberFormat="1" applyFont="1" applyFill="1" applyBorder="1" applyAlignment="1" applyProtection="1">
      <alignment vertical="top" wrapText="1"/>
    </xf>
    <xf numFmtId="9" fontId="25" fillId="0" borderId="24" xfId="91" applyNumberFormat="1" applyFont="1" applyFill="1" applyBorder="1" applyAlignment="1" applyProtection="1">
      <alignment horizontal="center" vertical="center" wrapText="1"/>
      <protection locked="0"/>
    </xf>
    <xf numFmtId="0" fontId="25" fillId="0" borderId="23" xfId="55" applyNumberFormat="1" applyFont="1" applyFill="1" applyBorder="1" applyAlignment="1" applyProtection="1">
      <alignment horizontal="center" vertical="center" wrapText="1"/>
      <protection locked="0"/>
    </xf>
    <xf numFmtId="0" fontId="25" fillId="0" borderId="16" xfId="91" applyFont="1" applyFill="1" applyBorder="1" applyAlignment="1" applyProtection="1">
      <alignment horizontal="center" vertical="center" wrapText="1" shrinkToFit="1"/>
      <protection locked="0"/>
    </xf>
    <xf numFmtId="0" fontId="25" fillId="24" borderId="24" xfId="91" applyFont="1" applyFill="1" applyBorder="1" applyAlignment="1" applyProtection="1">
      <alignment vertical="top" wrapText="1"/>
    </xf>
    <xf numFmtId="0" fontId="25" fillId="24" borderId="21" xfId="91" applyFont="1" applyFill="1" applyBorder="1" applyAlignment="1" applyProtection="1">
      <alignment vertical="top" wrapText="1"/>
    </xf>
    <xf numFmtId="9" fontId="25" fillId="44" borderId="21" xfId="91" applyNumberFormat="1" applyFont="1" applyFill="1" applyBorder="1" applyAlignment="1" applyProtection="1">
      <alignment vertical="top" wrapText="1"/>
    </xf>
    <xf numFmtId="165" fontId="33" fillId="24" borderId="16" xfId="55" applyNumberFormat="1" applyFont="1" applyFill="1" applyBorder="1" applyAlignment="1" applyProtection="1">
      <alignment vertical="top" wrapText="1"/>
    </xf>
    <xf numFmtId="9" fontId="25" fillId="44" borderId="16" xfId="91" applyNumberFormat="1" applyFont="1" applyFill="1" applyBorder="1" applyAlignment="1" applyProtection="1">
      <alignment vertical="top" wrapText="1"/>
    </xf>
    <xf numFmtId="1" fontId="25" fillId="0" borderId="10" xfId="91" applyNumberFormat="1" applyFont="1" applyFill="1" applyBorder="1" applyAlignment="1" applyProtection="1">
      <alignment horizontal="center" vertical="center" wrapText="1"/>
      <protection locked="0"/>
    </xf>
    <xf numFmtId="1" fontId="25" fillId="0" borderId="38" xfId="91" applyNumberFormat="1" applyFont="1" applyFill="1" applyBorder="1" applyAlignment="1" applyProtection="1">
      <alignment horizontal="center" vertical="center" wrapText="1"/>
      <protection locked="0"/>
    </xf>
    <xf numFmtId="44" fontId="25" fillId="0" borderId="0" xfId="55" applyFont="1" applyFill="1" applyBorder="1" applyAlignment="1" applyProtection="1">
      <alignment horizontal="left" vertical="top" wrapText="1"/>
      <protection locked="0"/>
    </xf>
    <xf numFmtId="0" fontId="25" fillId="0" borderId="38" xfId="91" applyFont="1" applyFill="1" applyBorder="1" applyAlignment="1" applyProtection="1">
      <alignment horizontal="center" vertical="center" wrapText="1" shrinkToFit="1"/>
      <protection locked="0"/>
    </xf>
    <xf numFmtId="9" fontId="33" fillId="24" borderId="11" xfId="112" applyFont="1" applyFill="1" applyBorder="1" applyAlignment="1" applyProtection="1">
      <alignment vertical="top" wrapText="1"/>
    </xf>
    <xf numFmtId="9" fontId="25" fillId="0" borderId="11" xfId="91" applyNumberFormat="1" applyFont="1" applyFill="1" applyBorder="1" applyAlignment="1" applyProtection="1">
      <alignment horizontal="center" vertical="center" wrapText="1"/>
      <protection locked="0"/>
    </xf>
    <xf numFmtId="0" fontId="24" fillId="25" borderId="34" xfId="91" applyFont="1" applyFill="1" applyBorder="1" applyAlignment="1" applyProtection="1">
      <alignment horizontal="left" vertical="top" wrapText="1"/>
    </xf>
    <xf numFmtId="0" fontId="30" fillId="27" borderId="23" xfId="91" applyFont="1" applyFill="1" applyBorder="1" applyAlignment="1" applyProtection="1">
      <alignment horizontal="center" vertical="top" wrapText="1"/>
    </xf>
    <xf numFmtId="0" fontId="30" fillId="27" borderId="10" xfId="91" applyFont="1" applyFill="1" applyBorder="1" applyAlignment="1" applyProtection="1">
      <alignment horizontal="center" vertical="top" wrapText="1"/>
    </xf>
    <xf numFmtId="0" fontId="30" fillId="27" borderId="35" xfId="91" applyFont="1" applyFill="1" applyBorder="1" applyAlignment="1" applyProtection="1">
      <alignment vertical="top" wrapText="1"/>
    </xf>
    <xf numFmtId="0" fontId="24" fillId="0" borderId="0" xfId="91" applyFont="1" applyBorder="1" applyAlignment="1" applyProtection="1">
      <protection locked="0"/>
    </xf>
    <xf numFmtId="0" fontId="25" fillId="27" borderId="32" xfId="91" applyNumberFormat="1" applyFont="1" applyFill="1" applyBorder="1" applyAlignment="1" applyProtection="1">
      <alignment vertical="top" wrapText="1"/>
    </xf>
    <xf numFmtId="9" fontId="25" fillId="0" borderId="38" xfId="91" applyNumberFormat="1" applyFont="1" applyFill="1" applyBorder="1" applyAlignment="1" applyProtection="1">
      <alignment horizontal="center" vertical="center" wrapText="1"/>
      <protection locked="0"/>
    </xf>
    <xf numFmtId="0" fontId="25" fillId="27" borderId="32" xfId="91" applyFont="1" applyFill="1" applyBorder="1" applyAlignment="1" applyProtection="1">
      <alignment vertical="top" wrapText="1"/>
    </xf>
    <xf numFmtId="0" fontId="25" fillId="27" borderId="36" xfId="91" applyFont="1" applyFill="1" applyBorder="1" applyAlignment="1" applyProtection="1">
      <alignment vertical="top" wrapText="1"/>
    </xf>
    <xf numFmtId="0" fontId="24" fillId="0" borderId="0" xfId="91" applyFont="1" applyBorder="1" applyProtection="1">
      <protection locked="0"/>
    </xf>
    <xf numFmtId="9" fontId="25" fillId="25" borderId="0" xfId="91" applyNumberFormat="1" applyFont="1" applyFill="1" applyBorder="1" applyAlignment="1" applyProtection="1">
      <alignment vertical="top" wrapText="1"/>
    </xf>
    <xf numFmtId="9" fontId="25" fillId="25" borderId="13" xfId="91" applyNumberFormat="1" applyFont="1" applyFill="1" applyBorder="1" applyAlignment="1" applyProtection="1">
      <alignment vertical="top" wrapText="1"/>
    </xf>
    <xf numFmtId="0" fontId="25" fillId="24" borderId="31" xfId="91" applyFont="1" applyFill="1" applyBorder="1" applyAlignment="1" applyProtection="1">
      <alignment vertical="top" wrapText="1"/>
    </xf>
    <xf numFmtId="9" fontId="25" fillId="24" borderId="18" xfId="91" applyNumberFormat="1" applyFont="1" applyFill="1" applyBorder="1" applyAlignment="1" applyProtection="1">
      <alignment vertical="top" wrapText="1"/>
    </xf>
    <xf numFmtId="9" fontId="25" fillId="24" borderId="18" xfId="91" applyNumberFormat="1" applyFont="1" applyFill="1" applyBorder="1" applyAlignment="1" applyProtection="1">
      <alignment horizontal="left" vertical="top" wrapText="1"/>
    </xf>
    <xf numFmtId="9" fontId="25" fillId="24" borderId="42" xfId="91" applyNumberFormat="1" applyFont="1" applyFill="1" applyBorder="1" applyAlignment="1" applyProtection="1">
      <alignment horizontal="left" vertical="top" wrapText="1"/>
    </xf>
    <xf numFmtId="0" fontId="25" fillId="24" borderId="40" xfId="91" applyFont="1" applyFill="1" applyBorder="1" applyProtection="1"/>
    <xf numFmtId="0" fontId="25" fillId="24" borderId="40" xfId="91" applyFont="1" applyFill="1" applyBorder="1" applyAlignment="1" applyProtection="1">
      <alignment vertical="top" wrapText="1"/>
    </xf>
    <xf numFmtId="0" fontId="25" fillId="24" borderId="33" xfId="91" applyFont="1" applyFill="1" applyBorder="1" applyAlignment="1" applyProtection="1">
      <alignment vertical="top" wrapText="1"/>
    </xf>
    <xf numFmtId="0" fontId="35" fillId="25" borderId="0" xfId="91" applyFont="1" applyFill="1" applyBorder="1" applyProtection="1"/>
    <xf numFmtId="0" fontId="25" fillId="24" borderId="30" xfId="91" applyFont="1" applyFill="1" applyBorder="1" applyAlignment="1" applyProtection="1">
      <alignment vertical="top" wrapText="1"/>
    </xf>
    <xf numFmtId="0" fontId="30" fillId="27" borderId="43" xfId="91" applyFont="1" applyFill="1" applyBorder="1" applyAlignment="1" applyProtection="1">
      <alignment vertical="top" wrapText="1"/>
    </xf>
    <xf numFmtId="0" fontId="25" fillId="25" borderId="0" xfId="91" applyFont="1" applyFill="1" applyBorder="1" applyProtection="1">
      <protection locked="0"/>
    </xf>
    <xf numFmtId="0" fontId="25" fillId="0" borderId="0" xfId="91" applyFont="1" applyProtection="1">
      <protection locked="0"/>
    </xf>
    <xf numFmtId="0" fontId="25" fillId="24" borderId="32" xfId="91" applyFont="1" applyFill="1" applyBorder="1" applyProtection="1"/>
    <xf numFmtId="0" fontId="25" fillId="24" borderId="36" xfId="91" applyFont="1" applyFill="1" applyBorder="1" applyAlignment="1" applyProtection="1">
      <alignment wrapText="1"/>
    </xf>
    <xf numFmtId="0" fontId="24" fillId="25" borderId="34" xfId="91" applyFont="1" applyFill="1" applyBorder="1" applyAlignment="1" applyProtection="1">
      <alignment vertical="top" wrapText="1"/>
    </xf>
    <xf numFmtId="0" fontId="25" fillId="0" borderId="15" xfId="91" applyFont="1" applyBorder="1" applyProtection="1">
      <protection locked="0"/>
    </xf>
    <xf numFmtId="0" fontId="79" fillId="26" borderId="0" xfId="91" applyFont="1" applyFill="1" applyProtection="1">
      <protection locked="0"/>
    </xf>
    <xf numFmtId="0" fontId="79" fillId="0" borderId="0" xfId="91" applyFont="1" applyAlignment="1" applyProtection="1">
      <alignment wrapText="1"/>
      <protection locked="0"/>
    </xf>
    <xf numFmtId="0" fontId="79" fillId="0" borderId="0" xfId="91" applyFont="1" applyFill="1" applyBorder="1" applyAlignment="1" applyProtection="1">
      <alignment wrapText="1"/>
      <protection locked="0"/>
    </xf>
    <xf numFmtId="0" fontId="25" fillId="0" borderId="21" xfId="63" applyNumberFormat="1" applyFont="1" applyFill="1" applyBorder="1" applyAlignment="1" applyProtection="1">
      <alignment horizontal="center" vertical="center" wrapText="1"/>
      <protection locked="0"/>
    </xf>
    <xf numFmtId="165" fontId="25" fillId="0" borderId="16" xfId="63" applyNumberFormat="1" applyFont="1" applyFill="1" applyBorder="1" applyAlignment="1" applyProtection="1">
      <alignment horizontal="center" vertical="center" wrapText="1"/>
      <protection locked="0"/>
    </xf>
    <xf numFmtId="0" fontId="25" fillId="0" borderId="39" xfId="89" applyFont="1" applyFill="1" applyBorder="1" applyAlignment="1" applyProtection="1">
      <alignment horizontal="center" vertical="center" wrapText="1"/>
      <protection locked="0"/>
    </xf>
    <xf numFmtId="9" fontId="25" fillId="48" borderId="22" xfId="89" applyNumberFormat="1" applyFont="1" applyFill="1" applyBorder="1" applyAlignment="1" applyProtection="1">
      <alignment horizontal="center" vertical="center" wrapText="1"/>
      <protection locked="0"/>
    </xf>
    <xf numFmtId="0" fontId="25" fillId="48" borderId="22" xfId="89" applyFont="1" applyFill="1" applyBorder="1" applyAlignment="1" applyProtection="1">
      <alignment vertical="top" wrapText="1"/>
      <protection locked="0"/>
    </xf>
    <xf numFmtId="9" fontId="93" fillId="0" borderId="38" xfId="89" applyNumberFormat="1" applyFont="1" applyFill="1" applyBorder="1" applyAlignment="1" applyProtection="1">
      <alignment horizontal="center" vertical="top" wrapText="1"/>
      <protection locked="0"/>
    </xf>
    <xf numFmtId="165" fontId="25" fillId="48" borderId="16" xfId="54" applyNumberFormat="1" applyFont="1" applyFill="1" applyBorder="1" applyAlignment="1" applyProtection="1">
      <alignment horizontal="center" vertical="center" wrapText="1"/>
      <protection locked="0"/>
    </xf>
    <xf numFmtId="9" fontId="25" fillId="48" borderId="24" xfId="89" applyNumberFormat="1" applyFont="1" applyFill="1" applyBorder="1" applyAlignment="1" applyProtection="1">
      <alignment horizontal="center" vertical="center" wrapText="1"/>
      <protection locked="0"/>
    </xf>
    <xf numFmtId="1" fontId="25" fillId="48" borderId="10" xfId="89" applyNumberFormat="1" applyFont="1" applyFill="1" applyBorder="1" applyAlignment="1" applyProtection="1">
      <alignment horizontal="center" vertical="center" wrapText="1"/>
      <protection locked="0"/>
    </xf>
    <xf numFmtId="1" fontId="25" fillId="48" borderId="38" xfId="89" applyNumberFormat="1" applyFont="1" applyFill="1" applyBorder="1" applyAlignment="1" applyProtection="1">
      <alignment horizontal="center" vertical="center" wrapText="1"/>
      <protection locked="0"/>
    </xf>
    <xf numFmtId="1" fontId="25" fillId="0" borderId="23" xfId="54" applyNumberFormat="1" applyFont="1" applyFill="1" applyBorder="1" applyAlignment="1" applyProtection="1">
      <alignment horizontal="center" vertical="center" wrapText="1"/>
      <protection locked="0"/>
    </xf>
    <xf numFmtId="49" fontId="25" fillId="0" borderId="0" xfId="55" applyNumberFormat="1" applyFont="1" applyFill="1" applyBorder="1" applyAlignment="1" applyProtection="1">
      <alignment vertical="top" wrapText="1"/>
      <protection locked="0"/>
    </xf>
    <xf numFmtId="165" fontId="33" fillId="24" borderId="16" xfId="54" applyNumberFormat="1" applyFont="1" applyFill="1" applyBorder="1" applyAlignment="1" applyProtection="1">
      <alignment horizontal="center" vertical="top" wrapText="1"/>
    </xf>
    <xf numFmtId="9" fontId="33" fillId="24" borderId="11" xfId="111" applyFont="1" applyFill="1" applyBorder="1" applyAlignment="1" applyProtection="1">
      <alignment horizontal="left" vertical="top" wrapText="1"/>
    </xf>
    <xf numFmtId="9" fontId="25" fillId="0" borderId="43" xfId="89" applyNumberFormat="1" applyFont="1" applyFill="1" applyBorder="1" applyAlignment="1" applyProtection="1">
      <alignment horizontal="center" vertical="center" wrapText="1"/>
      <protection locked="0"/>
    </xf>
    <xf numFmtId="9" fontId="25" fillId="0" borderId="46" xfId="0" applyNumberFormat="1" applyFont="1" applyFill="1" applyBorder="1" applyAlignment="1" applyProtection="1">
      <alignment horizontal="center" vertical="center" wrapText="1"/>
      <protection locked="0"/>
    </xf>
    <xf numFmtId="0" fontId="25" fillId="0" borderId="38" xfId="0" applyFont="1" applyBorder="1" applyAlignment="1" applyProtection="1">
      <alignment horizontal="center" vertical="center" wrapText="1" shrinkToFit="1"/>
      <protection locked="0"/>
    </xf>
    <xf numFmtId="0" fontId="61" fillId="47" borderId="0" xfId="89" applyFont="1" applyFill="1" applyBorder="1" applyAlignment="1" applyProtection="1">
      <alignment horizontal="center" vertical="top" wrapText="1"/>
    </xf>
    <xf numFmtId="0" fontId="25" fillId="26" borderId="0" xfId="89" applyFont="1" applyFill="1" applyBorder="1" applyAlignment="1" applyProtection="1">
      <alignment vertical="top" wrapText="1"/>
      <protection locked="0"/>
    </xf>
    <xf numFmtId="0" fontId="25" fillId="26" borderId="0" xfId="89" applyFont="1" applyFill="1" applyBorder="1" applyAlignment="1" applyProtection="1">
      <alignment vertical="top" wrapText="1"/>
    </xf>
    <xf numFmtId="0" fontId="25" fillId="26" borderId="0" xfId="89" applyNumberFormat="1" applyFont="1" applyFill="1" applyBorder="1" applyAlignment="1" applyProtection="1">
      <alignment vertical="top" wrapText="1"/>
    </xf>
    <xf numFmtId="0" fontId="25" fillId="26" borderId="0" xfId="89" applyFont="1" applyFill="1" applyBorder="1" applyAlignment="1" applyProtection="1">
      <alignment wrapText="1"/>
      <protection locked="0"/>
    </xf>
    <xf numFmtId="0" fontId="25" fillId="26" borderId="0" xfId="89" applyFont="1" applyFill="1" applyBorder="1" applyAlignment="1" applyProtection="1">
      <alignment wrapText="1"/>
    </xf>
    <xf numFmtId="0" fontId="25" fillId="0" borderId="0" xfId="89" applyFont="1" applyFill="1" applyBorder="1" applyAlignment="1" applyProtection="1">
      <alignment vertical="top" wrapText="1"/>
    </xf>
    <xf numFmtId="0" fontId="25" fillId="0" borderId="0" xfId="89" applyFont="1" applyFill="1" applyBorder="1" applyAlignment="1" applyProtection="1">
      <alignment vertical="top" wrapText="1"/>
      <protection locked="0"/>
    </xf>
    <xf numFmtId="0" fontId="25" fillId="0" borderId="0" xfId="89" applyFont="1" applyBorder="1" applyAlignment="1" applyProtection="1">
      <alignment vertical="top" wrapText="1"/>
    </xf>
    <xf numFmtId="0" fontId="25" fillId="0" borderId="0" xfId="89" applyFont="1" applyBorder="1" applyAlignment="1" applyProtection="1">
      <alignment wrapText="1"/>
      <protection locked="0"/>
    </xf>
    <xf numFmtId="0" fontId="24" fillId="0" borderId="0" xfId="89" applyFont="1" applyFill="1" applyBorder="1" applyAlignment="1" applyProtection="1">
      <alignment vertical="top" wrapText="1"/>
    </xf>
    <xf numFmtId="0" fontId="24" fillId="0" borderId="0" xfId="89" applyFont="1" applyFill="1" applyBorder="1" applyAlignment="1" applyProtection="1">
      <alignment horizontal="left" vertical="top" wrapText="1"/>
    </xf>
    <xf numFmtId="0" fontId="25" fillId="26" borderId="0" xfId="89" applyFont="1" applyFill="1" applyAlignment="1" applyProtection="1">
      <alignment vertical="top" wrapText="1"/>
      <protection locked="0"/>
    </xf>
    <xf numFmtId="0" fontId="25" fillId="0" borderId="0" xfId="89" applyFont="1" applyAlignment="1" applyProtection="1">
      <alignment vertical="top" wrapText="1"/>
      <protection locked="0"/>
    </xf>
    <xf numFmtId="0" fontId="25" fillId="0" borderId="0" xfId="89" applyFont="1" applyAlignment="1" applyProtection="1">
      <alignment wrapText="1"/>
      <protection locked="0"/>
    </xf>
    <xf numFmtId="0" fontId="25" fillId="0" borderId="0" xfId="89" applyFont="1" applyAlignment="1" applyProtection="1">
      <alignment vertical="top" wrapText="1"/>
    </xf>
    <xf numFmtId="0" fontId="25" fillId="26" borderId="0" xfId="89" applyFont="1" applyFill="1" applyAlignment="1" applyProtection="1">
      <alignment vertical="top" wrapText="1"/>
    </xf>
    <xf numFmtId="0" fontId="25" fillId="0" borderId="0" xfId="89" applyFont="1" applyFill="1" applyBorder="1" applyAlignment="1" applyProtection="1">
      <alignment horizontal="left" vertical="top" wrapText="1"/>
      <protection locked="0"/>
    </xf>
    <xf numFmtId="0" fontId="24" fillId="26" borderId="0" xfId="89" applyFont="1" applyFill="1" applyBorder="1" applyAlignment="1" applyProtection="1">
      <alignment horizontal="center" vertical="top" wrapText="1"/>
    </xf>
    <xf numFmtId="0" fontId="70" fillId="26" borderId="0" xfId="89" applyFont="1" applyFill="1" applyAlignment="1" applyProtection="1">
      <alignment vertical="top" wrapText="1"/>
    </xf>
    <xf numFmtId="0" fontId="24" fillId="25" borderId="18" xfId="89" applyFont="1" applyFill="1" applyBorder="1" applyAlignment="1" applyProtection="1">
      <alignment horizontal="left" vertical="top" wrapText="1"/>
    </xf>
    <xf numFmtId="0" fontId="25" fillId="0" borderId="18" xfId="89" applyFont="1" applyFill="1" applyBorder="1" applyAlignment="1" applyProtection="1">
      <alignment vertical="top" wrapText="1"/>
      <protection locked="0"/>
    </xf>
    <xf numFmtId="0" fontId="25" fillId="26" borderId="18" xfId="89" applyFont="1" applyFill="1" applyBorder="1" applyAlignment="1" applyProtection="1">
      <alignment vertical="top" wrapText="1"/>
    </xf>
    <xf numFmtId="0" fontId="25" fillId="26" borderId="18" xfId="89" applyFont="1" applyFill="1" applyBorder="1" applyAlignment="1" applyProtection="1">
      <alignment vertical="top" wrapText="1"/>
      <protection locked="0"/>
    </xf>
    <xf numFmtId="0" fontId="25" fillId="0" borderId="18" xfId="89" applyFont="1" applyBorder="1" applyAlignment="1" applyProtection="1">
      <alignment vertical="top" wrapText="1"/>
      <protection locked="0"/>
    </xf>
    <xf numFmtId="0" fontId="25" fillId="0" borderId="18" xfId="89" applyFont="1" applyBorder="1" applyAlignment="1" applyProtection="1">
      <alignment wrapText="1"/>
      <protection locked="0"/>
    </xf>
    <xf numFmtId="0" fontId="25" fillId="0" borderId="0" xfId="89" applyFont="1" applyBorder="1" applyAlignment="1" applyProtection="1">
      <alignment horizontal="left" vertical="top" wrapText="1"/>
    </xf>
    <xf numFmtId="0" fontId="25" fillId="26" borderId="0" xfId="89" applyFont="1" applyFill="1" applyBorder="1" applyProtection="1">
      <protection locked="0"/>
    </xf>
    <xf numFmtId="9" fontId="25" fillId="26" borderId="0" xfId="89" applyNumberFormat="1" applyFont="1" applyFill="1" applyBorder="1" applyAlignment="1" applyProtection="1">
      <alignment vertical="top" wrapText="1"/>
    </xf>
    <xf numFmtId="0" fontId="25" fillId="26" borderId="0" xfId="89" applyFont="1" applyFill="1" applyBorder="1" applyAlignment="1" applyProtection="1">
      <alignment horizontal="left" vertical="top" wrapText="1"/>
    </xf>
    <xf numFmtId="0" fontId="25" fillId="0" borderId="0" xfId="89" applyFont="1" applyFill="1" applyBorder="1" applyAlignment="1" applyProtection="1">
      <alignment wrapText="1"/>
      <protection locked="0"/>
    </xf>
    <xf numFmtId="0" fontId="25" fillId="0" borderId="0" xfId="89" applyFont="1" applyFill="1" applyBorder="1" applyAlignment="1" applyProtection="1">
      <alignment horizontal="left" vertical="top" wrapText="1"/>
    </xf>
    <xf numFmtId="0" fontId="24" fillId="25" borderId="0" xfId="89" applyFont="1" applyFill="1" applyBorder="1" applyAlignment="1" applyProtection="1">
      <alignment horizontal="left" vertical="top" wrapText="1"/>
    </xf>
    <xf numFmtId="0" fontId="24" fillId="0" borderId="0" xfId="89" applyFont="1" applyFill="1" applyBorder="1" applyAlignment="1" applyProtection="1">
      <alignment vertical="top" wrapText="1"/>
      <protection locked="0"/>
    </xf>
    <xf numFmtId="0" fontId="24" fillId="26" borderId="0" xfId="89" applyFont="1" applyFill="1" applyBorder="1" applyAlignment="1" applyProtection="1">
      <alignment vertical="top" wrapText="1"/>
    </xf>
    <xf numFmtId="0" fontId="24" fillId="0" borderId="0" xfId="89" applyFont="1" applyFill="1" applyBorder="1" applyAlignment="1" applyProtection="1">
      <alignment wrapText="1"/>
      <protection locked="0"/>
    </xf>
    <xf numFmtId="0" fontId="4" fillId="26" borderId="0" xfId="89" applyFont="1" applyFill="1" applyBorder="1" applyProtection="1">
      <protection locked="0"/>
    </xf>
    <xf numFmtId="0" fontId="25" fillId="0" borderId="0" xfId="89" applyFont="1" applyBorder="1" applyAlignment="1" applyProtection="1">
      <alignment vertical="top" wrapText="1" shrinkToFit="1"/>
      <protection locked="0"/>
    </xf>
    <xf numFmtId="0" fontId="25" fillId="0" borderId="13" xfId="89" applyFont="1" applyFill="1" applyBorder="1" applyAlignment="1" applyProtection="1">
      <alignment vertical="top" wrapText="1"/>
      <protection locked="0"/>
    </xf>
    <xf numFmtId="1" fontId="25" fillId="0" borderId="0" xfId="89" applyNumberFormat="1" applyFont="1" applyFill="1" applyBorder="1" applyAlignment="1" applyProtection="1">
      <alignment horizontal="left" vertical="top" wrapText="1"/>
      <protection locked="0"/>
    </xf>
    <xf numFmtId="165" fontId="25" fillId="26" borderId="0" xfId="89" applyNumberFormat="1" applyFont="1" applyFill="1" applyBorder="1" applyAlignment="1" applyProtection="1">
      <alignment vertical="top" wrapText="1"/>
    </xf>
    <xf numFmtId="0" fontId="25" fillId="0" borderId="0" xfId="89" applyFont="1" applyBorder="1" applyAlignment="1" applyProtection="1">
      <alignment wrapText="1"/>
    </xf>
    <xf numFmtId="1" fontId="30" fillId="24" borderId="12" xfId="89" applyNumberFormat="1" applyFont="1" applyFill="1" applyBorder="1" applyAlignment="1" applyProtection="1">
      <alignment vertical="top" wrapText="1"/>
    </xf>
    <xf numFmtId="0" fontId="25" fillId="0" borderId="14" xfId="89" applyFont="1" applyFill="1" applyBorder="1" applyAlignment="1" applyProtection="1">
      <alignment vertical="top" wrapText="1"/>
      <protection locked="0"/>
    </xf>
    <xf numFmtId="0" fontId="25" fillId="0" borderId="0" xfId="89" applyFont="1" applyBorder="1" applyAlignment="1" applyProtection="1">
      <alignment horizontal="left" vertical="top" wrapText="1" shrinkToFit="1"/>
      <protection locked="0"/>
    </xf>
    <xf numFmtId="1" fontId="25" fillId="25" borderId="0" xfId="89" applyNumberFormat="1" applyFont="1" applyFill="1" applyBorder="1" applyAlignment="1" applyProtection="1">
      <alignment horizontal="left" vertical="top" wrapText="1"/>
    </xf>
    <xf numFmtId="1" fontId="30" fillId="24" borderId="0" xfId="89" applyNumberFormat="1" applyFont="1" applyFill="1" applyBorder="1" applyAlignment="1" applyProtection="1">
      <alignment vertical="top" wrapText="1"/>
    </xf>
    <xf numFmtId="0" fontId="25" fillId="0" borderId="13" xfId="89" applyFont="1" applyFill="1" applyBorder="1" applyAlignment="1" applyProtection="1">
      <alignment vertical="top" wrapText="1"/>
    </xf>
    <xf numFmtId="9" fontId="25" fillId="0" borderId="0" xfId="89" applyNumberFormat="1" applyFont="1" applyFill="1" applyBorder="1" applyAlignment="1" applyProtection="1">
      <alignment vertical="top" wrapText="1"/>
      <protection locked="0"/>
    </xf>
    <xf numFmtId="1" fontId="25" fillId="26" borderId="0" xfId="89" applyNumberFormat="1" applyFont="1" applyFill="1" applyBorder="1" applyAlignment="1" applyProtection="1">
      <alignment vertical="top" wrapText="1"/>
    </xf>
    <xf numFmtId="0" fontId="25" fillId="27" borderId="0" xfId="89" applyNumberFormat="1" applyFont="1" applyFill="1" applyBorder="1" applyAlignment="1" applyProtection="1">
      <alignment horizontal="left" vertical="top" wrapText="1"/>
    </xf>
    <xf numFmtId="0" fontId="30" fillId="27" borderId="0" xfId="89" applyFont="1" applyFill="1" applyBorder="1" applyAlignment="1" applyProtection="1">
      <alignment vertical="top" wrapText="1"/>
    </xf>
    <xf numFmtId="0" fontId="24" fillId="0" borderId="13" xfId="89" applyFont="1" applyFill="1" applyBorder="1" applyAlignment="1" applyProtection="1">
      <alignment vertical="top" wrapText="1"/>
      <protection locked="0"/>
    </xf>
    <xf numFmtId="0" fontId="24" fillId="0" borderId="0" xfId="89" applyFont="1" applyBorder="1" applyAlignment="1" applyProtection="1">
      <alignment vertical="top" wrapText="1"/>
      <protection locked="0"/>
    </xf>
    <xf numFmtId="0" fontId="24" fillId="0" borderId="0" xfId="89" applyFont="1" applyBorder="1" applyAlignment="1" applyProtection="1">
      <alignment wrapText="1"/>
      <protection locked="0"/>
    </xf>
    <xf numFmtId="0" fontId="24" fillId="26" borderId="0" xfId="89" applyFont="1" applyFill="1" applyBorder="1" applyAlignment="1" applyProtection="1">
      <protection locked="0"/>
    </xf>
    <xf numFmtId="0" fontId="24" fillId="26" borderId="0" xfId="89" applyFont="1" applyFill="1" applyBorder="1" applyProtection="1">
      <protection locked="0"/>
    </xf>
    <xf numFmtId="9" fontId="25" fillId="0" borderId="0" xfId="89" applyNumberFormat="1" applyFont="1" applyFill="1" applyBorder="1" applyAlignment="1" applyProtection="1">
      <alignment horizontal="left" vertical="top" wrapText="1"/>
    </xf>
    <xf numFmtId="9" fontId="25" fillId="26" borderId="0" xfId="89" applyNumberFormat="1" applyFont="1" applyFill="1" applyBorder="1" applyAlignment="1" applyProtection="1">
      <alignment vertical="top" wrapText="1"/>
      <protection locked="0"/>
    </xf>
    <xf numFmtId="9" fontId="25" fillId="24" borderId="0" xfId="89" applyNumberFormat="1" applyFont="1" applyFill="1" applyBorder="1" applyAlignment="1" applyProtection="1">
      <alignment horizontal="left" vertical="top" wrapText="1"/>
    </xf>
    <xf numFmtId="9" fontId="30" fillId="24" borderId="0" xfId="89" applyNumberFormat="1" applyFont="1" applyFill="1" applyBorder="1" applyAlignment="1" applyProtection="1">
      <alignment horizontal="left" vertical="top" wrapText="1"/>
    </xf>
    <xf numFmtId="9" fontId="25" fillId="0" borderId="13" xfId="89" applyNumberFormat="1" applyFont="1" applyFill="1" applyBorder="1" applyAlignment="1" applyProtection="1">
      <alignment vertical="top" wrapText="1"/>
    </xf>
    <xf numFmtId="0" fontId="25" fillId="0" borderId="0" xfId="89" applyNumberFormat="1" applyFont="1" applyBorder="1" applyAlignment="1" applyProtection="1">
      <alignment vertical="top" wrapText="1"/>
    </xf>
    <xf numFmtId="9" fontId="25" fillId="0" borderId="0" xfId="89" applyNumberFormat="1" applyFont="1" applyFill="1" applyBorder="1" applyAlignment="1" applyProtection="1">
      <alignment horizontal="left" vertical="top" wrapText="1"/>
      <protection locked="0"/>
    </xf>
    <xf numFmtId="9" fontId="35" fillId="25" borderId="0" xfId="89" applyNumberFormat="1" applyFont="1" applyFill="1" applyBorder="1" applyAlignment="1" applyProtection="1">
      <alignment horizontal="left" vertical="top" wrapText="1"/>
    </xf>
    <xf numFmtId="0" fontId="35" fillId="25" borderId="13" xfId="89" applyFont="1" applyFill="1" applyBorder="1" applyAlignment="1" applyProtection="1">
      <alignment vertical="top" wrapText="1"/>
    </xf>
    <xf numFmtId="0" fontId="35" fillId="25" borderId="0" xfId="89" applyFont="1" applyFill="1" applyBorder="1" applyAlignment="1" applyProtection="1">
      <alignment vertical="top" wrapText="1"/>
    </xf>
    <xf numFmtId="0" fontId="35" fillId="25" borderId="0" xfId="89" applyFont="1" applyFill="1" applyBorder="1" applyAlignment="1" applyProtection="1">
      <alignment wrapText="1"/>
    </xf>
    <xf numFmtId="0" fontId="35" fillId="26" borderId="0" xfId="89" applyFont="1" applyFill="1" applyBorder="1" applyProtection="1"/>
    <xf numFmtId="0" fontId="25" fillId="25" borderId="13" xfId="89" applyFont="1" applyFill="1" applyBorder="1" applyAlignment="1" applyProtection="1">
      <alignment vertical="top" wrapText="1"/>
    </xf>
    <xf numFmtId="0" fontId="25" fillId="25" borderId="0" xfId="89" applyFont="1" applyFill="1" applyBorder="1" applyAlignment="1" applyProtection="1">
      <alignment vertical="top" wrapText="1"/>
    </xf>
    <xf numFmtId="0" fontId="25" fillId="25" borderId="0" xfId="89" applyFont="1" applyFill="1" applyBorder="1" applyAlignment="1" applyProtection="1">
      <alignment vertical="top" wrapText="1"/>
      <protection locked="0"/>
    </xf>
    <xf numFmtId="0" fontId="25" fillId="25" borderId="0" xfId="89" applyFont="1" applyFill="1" applyBorder="1" applyAlignment="1" applyProtection="1">
      <alignment wrapText="1"/>
      <protection locked="0"/>
    </xf>
    <xf numFmtId="0" fontId="25" fillId="0" borderId="0" xfId="89" applyFont="1" applyFill="1" applyAlignment="1" applyProtection="1">
      <alignment vertical="top" wrapText="1"/>
      <protection locked="0"/>
    </xf>
    <xf numFmtId="0" fontId="25" fillId="26" borderId="0" xfId="89" applyFont="1" applyFill="1" applyProtection="1">
      <protection locked="0"/>
    </xf>
    <xf numFmtId="0" fontId="24" fillId="25" borderId="0" xfId="89" applyFont="1" applyFill="1" applyBorder="1" applyAlignment="1" applyProtection="1">
      <alignment vertical="top" wrapText="1"/>
    </xf>
    <xf numFmtId="0" fontId="25" fillId="0" borderId="15" xfId="89" applyFont="1" applyFill="1" applyBorder="1" applyAlignment="1" applyProtection="1">
      <alignment horizontal="left" vertical="top" wrapText="1"/>
      <protection locked="0"/>
    </xf>
    <xf numFmtId="0" fontId="25" fillId="0" borderId="19" xfId="89" applyFont="1" applyFill="1" applyBorder="1" applyAlignment="1" applyProtection="1">
      <alignment vertical="top" wrapText="1"/>
    </xf>
    <xf numFmtId="0" fontId="25" fillId="26" borderId="15" xfId="89" applyFont="1" applyFill="1" applyBorder="1" applyAlignment="1" applyProtection="1">
      <alignment vertical="top" wrapText="1"/>
    </xf>
    <xf numFmtId="0" fontId="25" fillId="26" borderId="15" xfId="89" applyFont="1" applyFill="1" applyBorder="1" applyAlignment="1" applyProtection="1">
      <alignment vertical="top" wrapText="1"/>
      <protection locked="0"/>
    </xf>
    <xf numFmtId="0" fontId="25" fillId="0" borderId="15" xfId="89" applyFont="1" applyBorder="1" applyAlignment="1" applyProtection="1">
      <alignment vertical="top" wrapText="1"/>
      <protection locked="0"/>
    </xf>
    <xf numFmtId="0" fontId="25" fillId="0" borderId="15" xfId="89" applyFont="1" applyBorder="1" applyAlignment="1" applyProtection="1">
      <alignment wrapText="1"/>
      <protection locked="0"/>
    </xf>
    <xf numFmtId="0" fontId="25" fillId="0" borderId="15" xfId="89" applyFont="1" applyBorder="1" applyAlignment="1" applyProtection="1">
      <alignment wrapText="1"/>
    </xf>
    <xf numFmtId="0" fontId="25" fillId="26" borderId="15" xfId="89" applyFont="1" applyFill="1" applyBorder="1" applyProtection="1">
      <protection locked="0"/>
    </xf>
    <xf numFmtId="0" fontId="24" fillId="26" borderId="0" xfId="89" applyFont="1" applyFill="1" applyBorder="1" applyAlignment="1" applyProtection="1">
      <alignment horizontal="left" vertical="top" wrapText="1"/>
    </xf>
    <xf numFmtId="0" fontId="36" fillId="0" borderId="0" xfId="89" applyFont="1" applyAlignment="1" applyProtection="1">
      <alignment vertical="top" wrapText="1"/>
    </xf>
    <xf numFmtId="0" fontId="26" fillId="26" borderId="0" xfId="89" applyFont="1" applyFill="1" applyBorder="1" applyAlignment="1" applyProtection="1">
      <alignment vertical="top" wrapText="1"/>
    </xf>
    <xf numFmtId="0" fontId="3" fillId="26" borderId="0" xfId="89" applyFill="1" applyBorder="1" applyAlignment="1" applyProtection="1">
      <alignment wrapText="1"/>
      <protection locked="0"/>
    </xf>
    <xf numFmtId="166" fontId="25" fillId="0" borderId="16" xfId="89" applyNumberFormat="1" applyFont="1" applyFill="1" applyBorder="1" applyAlignment="1" applyProtection="1">
      <alignment vertical="center" wrapText="1"/>
      <protection locked="0"/>
    </xf>
    <xf numFmtId="9" fontId="33" fillId="24" borderId="11" xfId="111" applyNumberFormat="1" applyFont="1" applyFill="1" applyBorder="1" applyAlignment="1" applyProtection="1">
      <alignment vertical="top" wrapText="1"/>
    </xf>
    <xf numFmtId="9" fontId="33" fillId="53" borderId="11" xfId="111" applyFont="1" applyFill="1" applyBorder="1" applyAlignment="1" applyProtection="1">
      <alignment vertical="top" wrapText="1"/>
    </xf>
    <xf numFmtId="0" fontId="25" fillId="0" borderId="38" xfId="89" applyFont="1" applyBorder="1" applyAlignment="1" applyProtection="1">
      <alignment horizontal="center" vertical="top" wrapText="1" shrinkToFit="1"/>
      <protection locked="0"/>
    </xf>
    <xf numFmtId="165" fontId="33" fillId="0" borderId="16" xfId="54" applyNumberFormat="1" applyFont="1" applyFill="1" applyBorder="1" applyAlignment="1" applyProtection="1">
      <alignment vertical="top" wrapText="1"/>
    </xf>
    <xf numFmtId="3" fontId="25" fillId="0" borderId="0" xfId="89" applyNumberFormat="1" applyFont="1" applyBorder="1" applyProtection="1">
      <protection locked="0"/>
    </xf>
    <xf numFmtId="1" fontId="25" fillId="0" borderId="38" xfId="89" applyNumberFormat="1" applyFont="1" applyFill="1" applyBorder="1" applyAlignment="1" applyProtection="1">
      <alignment horizontal="left" vertical="top" wrapText="1"/>
      <protection locked="0"/>
    </xf>
    <xf numFmtId="1" fontId="25" fillId="0" borderId="38" xfId="89" applyNumberFormat="1" applyFont="1" applyFill="1" applyBorder="1" applyAlignment="1" applyProtection="1">
      <alignment horizontal="center" vertical="top" wrapText="1"/>
      <protection locked="0"/>
    </xf>
    <xf numFmtId="9" fontId="33" fillId="24" borderId="11" xfId="111" applyFont="1" applyFill="1" applyBorder="1" applyAlignment="1" applyProtection="1">
      <alignment horizontal="center" vertical="top" wrapText="1"/>
    </xf>
    <xf numFmtId="9" fontId="25" fillId="0" borderId="47" xfId="0" applyNumberFormat="1" applyFont="1" applyFill="1" applyBorder="1" applyAlignment="1" applyProtection="1">
      <alignment horizontal="center" vertical="top" wrapText="1"/>
      <protection locked="0"/>
    </xf>
    <xf numFmtId="9" fontId="25" fillId="48" borderId="11" xfId="89" applyNumberFormat="1" applyFont="1" applyFill="1" applyBorder="1" applyAlignment="1" applyProtection="1">
      <alignment horizontal="center" vertical="center" wrapText="1"/>
      <protection locked="0"/>
    </xf>
    <xf numFmtId="0" fontId="25" fillId="0" borderId="42" xfId="89" applyFont="1" applyFill="1" applyBorder="1" applyAlignment="1" applyProtection="1">
      <alignment vertical="top" wrapText="1"/>
      <protection locked="0"/>
    </xf>
    <xf numFmtId="9" fontId="25" fillId="48" borderId="38" xfId="89" applyNumberFormat="1" applyFont="1" applyFill="1" applyBorder="1" applyAlignment="1" applyProtection="1">
      <alignment horizontal="center" vertical="top" wrapText="1"/>
      <protection locked="0"/>
    </xf>
    <xf numFmtId="0" fontId="25" fillId="48" borderId="16" xfId="89" applyFont="1" applyFill="1" applyBorder="1" applyAlignment="1" applyProtection="1">
      <alignment horizontal="center" vertical="center" wrapText="1" shrinkToFit="1"/>
      <protection locked="0"/>
    </xf>
    <xf numFmtId="0" fontId="25" fillId="48" borderId="38" xfId="89" applyFont="1" applyFill="1" applyBorder="1" applyAlignment="1" applyProtection="1">
      <alignment horizontal="center" vertical="center" wrapText="1" shrinkToFit="1"/>
      <protection locked="0"/>
    </xf>
    <xf numFmtId="0" fontId="25" fillId="48" borderId="23" xfId="54" applyNumberFormat="1" applyFont="1" applyFill="1" applyBorder="1" applyAlignment="1" applyProtection="1">
      <alignment horizontal="center" vertical="center" wrapText="1"/>
      <protection locked="0"/>
    </xf>
    <xf numFmtId="9" fontId="25" fillId="0" borderId="16" xfId="89" applyNumberFormat="1" applyFont="1" applyBorder="1" applyAlignment="1" applyProtection="1">
      <alignment horizontal="center" vertical="center" wrapText="1" shrinkToFit="1"/>
      <protection locked="0"/>
    </xf>
    <xf numFmtId="0" fontId="25" fillId="0" borderId="16" xfId="54" applyNumberFormat="1" applyFont="1" applyFill="1" applyBorder="1" applyAlignment="1" applyProtection="1">
      <alignment horizontal="center" vertical="center" wrapText="1"/>
      <protection locked="0"/>
    </xf>
    <xf numFmtId="165" fontId="25" fillId="0" borderId="16" xfId="64" applyNumberFormat="1" applyFont="1" applyFill="1" applyBorder="1" applyAlignment="1" applyProtection="1">
      <alignment horizontal="center" vertical="center" wrapText="1"/>
      <protection locked="0"/>
    </xf>
    <xf numFmtId="1" fontId="25" fillId="0" borderId="38" xfId="89" applyNumberFormat="1" applyFont="1" applyFill="1" applyBorder="1" applyAlignment="1" applyProtection="1">
      <alignment vertical="top" wrapText="1"/>
    </xf>
    <xf numFmtId="9" fontId="93" fillId="0" borderId="24" xfId="89" applyNumberFormat="1" applyFont="1" applyFill="1" applyBorder="1" applyAlignment="1" applyProtection="1">
      <alignment horizontal="center" vertical="center" wrapText="1"/>
      <protection locked="0"/>
    </xf>
    <xf numFmtId="0" fontId="68" fillId="48" borderId="0" xfId="80" applyFont="1" applyFill="1" applyBorder="1" applyAlignment="1" applyProtection="1">
      <alignment horizontal="left"/>
      <protection locked="0"/>
    </xf>
    <xf numFmtId="0" fontId="25" fillId="0" borderId="21" xfId="64" applyNumberFormat="1" applyFont="1" applyFill="1" applyBorder="1" applyAlignment="1" applyProtection="1">
      <alignment horizontal="center" vertical="center" wrapText="1"/>
      <protection locked="0"/>
    </xf>
    <xf numFmtId="49" fontId="25" fillId="0" borderId="16" xfId="64" applyNumberFormat="1" applyFont="1" applyFill="1" applyBorder="1" applyAlignment="1" applyProtection="1">
      <alignment vertical="top" wrapText="1"/>
      <protection locked="0"/>
    </xf>
    <xf numFmtId="1" fontId="25" fillId="0" borderId="0" xfId="89" applyNumberFormat="1" applyFont="1" applyFill="1" applyBorder="1" applyAlignment="1" applyProtection="1">
      <alignment horizontal="center" vertical="center" wrapText="1"/>
      <protection locked="0"/>
    </xf>
    <xf numFmtId="0" fontId="25" fillId="24" borderId="0" xfId="0" applyFont="1" applyFill="1" applyBorder="1" applyAlignment="1" applyProtection="1">
      <alignment wrapText="1"/>
    </xf>
    <xf numFmtId="0" fontId="25" fillId="24" borderId="0" xfId="0" applyFont="1" applyFill="1" applyBorder="1" applyProtection="1"/>
    <xf numFmtId="0" fontId="25" fillId="24" borderId="0" xfId="0" applyFont="1" applyFill="1" applyBorder="1" applyAlignment="1" applyProtection="1">
      <alignment vertical="top" wrapText="1"/>
    </xf>
    <xf numFmtId="0" fontId="25" fillId="24" borderId="21" xfId="89" applyFont="1" applyFill="1" applyBorder="1" applyAlignment="1">
      <alignment vertical="top" wrapText="1"/>
    </xf>
    <xf numFmtId="0" fontId="68" fillId="0" borderId="0" xfId="80" applyFont="1" applyBorder="1" applyAlignment="1" applyProtection="1">
      <alignment horizontal="center" wrapText="1"/>
      <protection locked="0"/>
    </xf>
    <xf numFmtId="0" fontId="25" fillId="0" borderId="16" xfId="89" applyFont="1" applyFill="1" applyBorder="1" applyAlignment="1" applyProtection="1">
      <alignment wrapText="1"/>
      <protection locked="0"/>
    </xf>
    <xf numFmtId="9" fontId="25" fillId="0" borderId="38" xfId="0" applyNumberFormat="1" applyFont="1" applyFill="1" applyBorder="1" applyAlignment="1" applyProtection="1">
      <alignment horizontal="center" vertical="top" wrapText="1"/>
      <protection locked="0"/>
    </xf>
    <xf numFmtId="0" fontId="25" fillId="0" borderId="39" xfId="0" applyFont="1" applyFill="1" applyBorder="1" applyAlignment="1" applyProtection="1">
      <alignment vertical="top" wrapText="1"/>
      <protection locked="0"/>
    </xf>
    <xf numFmtId="0" fontId="25" fillId="0" borderId="38" xfId="0" applyFont="1" applyFill="1" applyBorder="1" applyAlignment="1" applyProtection="1">
      <alignment horizontal="center" vertical="center" wrapText="1" shrinkToFit="1"/>
      <protection locked="0"/>
    </xf>
    <xf numFmtId="1" fontId="25" fillId="0" borderId="38" xfId="0" applyNumberFormat="1" applyFont="1" applyFill="1" applyBorder="1" applyAlignment="1" applyProtection="1">
      <alignment horizontal="center" vertical="center" wrapText="1"/>
      <protection locked="0"/>
    </xf>
    <xf numFmtId="0" fontId="25" fillId="0" borderId="38" xfId="0" applyFont="1" applyFill="1" applyBorder="1" applyAlignment="1" applyProtection="1">
      <alignment horizontal="center" vertical="center" wrapText="1"/>
      <protection locked="0"/>
    </xf>
    <xf numFmtId="9" fontId="25" fillId="0" borderId="38" xfId="0" applyNumberFormat="1" applyFont="1" applyFill="1" applyBorder="1" applyAlignment="1" applyProtection="1">
      <alignment vertical="center" wrapText="1"/>
      <protection locked="0"/>
    </xf>
    <xf numFmtId="165" fontId="0" fillId="0" borderId="0" xfId="54" applyNumberFormat="1" applyFont="1" applyAlignment="1">
      <alignment horizontal="left" vertical="top"/>
    </xf>
    <xf numFmtId="9" fontId="0" fillId="0" borderId="0" xfId="109" applyFont="1" applyAlignment="1">
      <alignment horizontal="left" vertical="top"/>
    </xf>
    <xf numFmtId="165" fontId="25" fillId="0" borderId="16" xfId="52" applyNumberFormat="1" applyFont="1" applyFill="1" applyBorder="1" applyAlignment="1" applyProtection="1">
      <alignment horizontal="center" vertical="center" wrapText="1"/>
      <protection locked="0"/>
    </xf>
    <xf numFmtId="9" fontId="25" fillId="0" borderId="38" xfId="0" applyNumberFormat="1" applyFont="1" applyFill="1" applyBorder="1" applyAlignment="1" applyProtection="1">
      <alignment horizontal="center" vertical="center" wrapText="1"/>
      <protection locked="0"/>
    </xf>
    <xf numFmtId="1" fontId="30" fillId="24" borderId="21" xfId="89" applyNumberFormat="1" applyFont="1" applyFill="1" applyBorder="1" applyAlignment="1" applyProtection="1">
      <alignment vertical="top" wrapText="1"/>
    </xf>
    <xf numFmtId="1" fontId="30" fillId="24" borderId="21" xfId="91" applyNumberFormat="1" applyFont="1" applyFill="1" applyBorder="1" applyAlignment="1" applyProtection="1">
      <alignment vertical="top" wrapText="1"/>
    </xf>
    <xf numFmtId="165" fontId="25" fillId="0" borderId="0" xfId="89" applyNumberFormat="1" applyFont="1" applyBorder="1" applyProtection="1">
      <protection locked="0"/>
    </xf>
    <xf numFmtId="0" fontId="36" fillId="0" borderId="0" xfId="0" applyFont="1" applyBorder="1" applyAlignment="1" applyProtection="1">
      <alignment wrapText="1"/>
      <protection locked="0"/>
    </xf>
    <xf numFmtId="0" fontId="36" fillId="48" borderId="15" xfId="0" applyFont="1" applyFill="1" applyBorder="1" applyAlignment="1" applyProtection="1">
      <alignment vertical="top" wrapText="1"/>
    </xf>
    <xf numFmtId="0" fontId="53" fillId="59" borderId="11" xfId="0" applyFont="1" applyFill="1" applyBorder="1" applyAlignment="1">
      <alignment vertical="top" wrapText="1"/>
    </xf>
    <xf numFmtId="0" fontId="0" fillId="35" borderId="21" xfId="0" applyFill="1" applyBorder="1" applyAlignment="1">
      <alignment horizontal="left" vertical="top" wrapText="1"/>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5" fontId="0" fillId="35" borderId="23" xfId="52" applyNumberFormat="1" applyFont="1" applyFill="1" applyBorder="1" applyAlignment="1">
      <alignment horizontal="left" vertical="top" wrapText="1"/>
    </xf>
    <xf numFmtId="165" fontId="4"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8"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35" borderId="23" xfId="52" applyNumberFormat="1" applyFont="1" applyFill="1" applyBorder="1" applyAlignment="1">
      <alignment horizontal="left" vertical="top" wrapText="1"/>
    </xf>
    <xf numFmtId="165" fontId="0" fillId="35" borderId="21" xfId="52" applyNumberFormat="1" applyFont="1" applyFill="1" applyBorder="1" applyAlignment="1">
      <alignment horizontal="left" vertical="top" wrapText="1"/>
    </xf>
    <xf numFmtId="5" fontId="0" fillId="35" borderId="23" xfId="52" applyNumberFormat="1" applyFont="1" applyFill="1" applyBorder="1" applyAlignment="1">
      <alignment horizontal="left" vertical="top" wrapText="1"/>
    </xf>
    <xf numFmtId="0" fontId="0" fillId="32" borderId="10" xfId="0" applyFill="1" applyBorder="1" applyAlignment="1">
      <alignment horizontal="left" vertical="top" wrapText="1"/>
    </xf>
    <xf numFmtId="0" fontId="38" fillId="48" borderId="24" xfId="80" applyFont="1" applyFill="1" applyBorder="1" applyAlignment="1" applyProtection="1">
      <alignment vertical="center"/>
    </xf>
    <xf numFmtId="0" fontId="0" fillId="54" borderId="23" xfId="0" applyFill="1" applyBorder="1" applyAlignment="1">
      <alignment horizontal="left" vertical="top" wrapText="1"/>
    </xf>
    <xf numFmtId="0" fontId="0" fillId="35" borderId="16" xfId="0" applyFill="1" applyBorder="1" applyAlignment="1">
      <alignment horizontal="left" vertical="top" wrapText="1"/>
    </xf>
    <xf numFmtId="0" fontId="68" fillId="48" borderId="0" xfId="80" applyFont="1" applyFill="1" applyBorder="1" applyAlignment="1" applyProtection="1">
      <alignment horizontal="center"/>
      <protection locked="0"/>
    </xf>
    <xf numFmtId="0" fontId="36" fillId="26" borderId="0" xfId="0" applyFont="1" applyFill="1" applyBorder="1" applyAlignment="1">
      <alignment wrapText="1"/>
    </xf>
    <xf numFmtId="0" fontId="0" fillId="0" borderId="0" xfId="0" applyBorder="1" applyAlignment="1">
      <alignment wrapText="1"/>
    </xf>
    <xf numFmtId="0" fontId="0" fillId="0" borderId="0" xfId="0" applyBorder="1" applyAlignment="1">
      <alignment vertical="top" wrapText="1"/>
    </xf>
    <xf numFmtId="0" fontId="36" fillId="48" borderId="0" xfId="0" applyFont="1" applyFill="1" applyBorder="1" applyAlignment="1" applyProtection="1">
      <alignment horizontal="left" wrapText="1"/>
    </xf>
    <xf numFmtId="0" fontId="47" fillId="26" borderId="0" xfId="80" applyFont="1" applyFill="1" applyBorder="1" applyAlignment="1" applyProtection="1">
      <alignment horizontal="center"/>
      <protection locked="0"/>
    </xf>
    <xf numFmtId="0" fontId="25" fillId="24" borderId="24" xfId="89" applyFont="1" applyFill="1" applyBorder="1" applyAlignment="1" applyProtection="1">
      <alignment horizontal="left" vertical="top" wrapText="1"/>
    </xf>
    <xf numFmtId="0" fontId="25" fillId="24" borderId="32" xfId="89" applyFont="1" applyFill="1" applyBorder="1" applyAlignment="1" applyProtection="1">
      <alignment horizontal="left" vertical="top" wrapText="1"/>
    </xf>
    <xf numFmtId="0" fontId="25" fillId="24" borderId="0" xfId="89" applyFont="1" applyFill="1" applyBorder="1" applyAlignment="1" applyProtection="1">
      <alignment horizontal="left" vertical="top" wrapText="1"/>
    </xf>
    <xf numFmtId="0" fontId="25" fillId="24" borderId="36" xfId="89" applyFont="1" applyFill="1" applyBorder="1" applyAlignment="1" applyProtection="1">
      <alignment horizontal="left" vertical="top" wrapText="1"/>
    </xf>
    <xf numFmtId="0" fontId="25" fillId="24" borderId="37"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top" wrapText="1"/>
      <protection locked="0"/>
    </xf>
    <xf numFmtId="9" fontId="25" fillId="0" borderId="16" xfId="89" applyNumberFormat="1" applyFont="1" applyFill="1" applyBorder="1" applyAlignment="1" applyProtection="1">
      <alignment horizontal="center" vertical="center" wrapText="1"/>
      <protection locked="0"/>
    </xf>
    <xf numFmtId="0" fontId="30" fillId="24" borderId="30" xfId="89" applyFont="1" applyFill="1" applyBorder="1" applyAlignment="1" applyProtection="1">
      <alignment horizontal="center" vertical="top" wrapText="1"/>
    </xf>
    <xf numFmtId="0" fontId="25" fillId="0" borderId="17" xfId="89" applyFont="1" applyFill="1" applyBorder="1" applyAlignment="1" applyProtection="1">
      <alignment horizontal="center" vertical="top" wrapText="1"/>
      <protection locked="0"/>
    </xf>
    <xf numFmtId="9" fontId="25" fillId="0" borderId="20" xfId="89" applyNumberFormat="1" applyFont="1" applyFill="1" applyBorder="1" applyAlignment="1" applyProtection="1">
      <alignment horizontal="center" vertical="top" wrapText="1"/>
      <protection locked="0"/>
    </xf>
    <xf numFmtId="0" fontId="38" fillId="48" borderId="0" xfId="80" applyFont="1" applyFill="1" applyBorder="1" applyAlignment="1" applyProtection="1">
      <alignment horizontal="left" vertical="center" wrapText="1"/>
    </xf>
    <xf numFmtId="0" fontId="25" fillId="24" borderId="24" xfId="91" applyFont="1" applyFill="1" applyBorder="1" applyAlignment="1" applyProtection="1">
      <alignment horizontal="left" vertical="top" wrapText="1"/>
    </xf>
    <xf numFmtId="0" fontId="25" fillId="24" borderId="32" xfId="91" applyFont="1" applyFill="1" applyBorder="1" applyAlignment="1" applyProtection="1">
      <alignment horizontal="left" vertical="top" wrapText="1"/>
    </xf>
    <xf numFmtId="0" fontId="25" fillId="24" borderId="0" xfId="91" applyFont="1" applyFill="1" applyBorder="1" applyAlignment="1" applyProtection="1">
      <alignment horizontal="left" vertical="top" wrapText="1"/>
    </xf>
    <xf numFmtId="0" fontId="25" fillId="24" borderId="36" xfId="91" applyFont="1" applyFill="1" applyBorder="1" applyAlignment="1" applyProtection="1">
      <alignment horizontal="left" vertical="top" wrapText="1"/>
    </xf>
    <xf numFmtId="0" fontId="25" fillId="24" borderId="37" xfId="91" applyFont="1" applyFill="1" applyBorder="1" applyAlignment="1" applyProtection="1">
      <alignment horizontal="left" vertical="top" wrapText="1"/>
    </xf>
    <xf numFmtId="9" fontId="25" fillId="0" borderId="11" xfId="91" applyNumberFormat="1" applyFont="1" applyFill="1" applyBorder="1" applyAlignment="1" applyProtection="1">
      <alignment horizontal="center" vertical="top" wrapText="1"/>
      <protection locked="0"/>
    </xf>
    <xf numFmtId="9" fontId="25" fillId="0" borderId="16" xfId="91" applyNumberFormat="1" applyFont="1" applyFill="1" applyBorder="1" applyAlignment="1" applyProtection="1">
      <alignment horizontal="center" vertical="center" wrapText="1"/>
      <protection locked="0"/>
    </xf>
    <xf numFmtId="9" fontId="25" fillId="0" borderId="16" xfId="0" applyNumberFormat="1" applyFont="1" applyFill="1" applyBorder="1" applyAlignment="1" applyProtection="1">
      <alignment horizontal="center" vertical="center" wrapText="1"/>
      <protection locked="0"/>
    </xf>
    <xf numFmtId="0" fontId="30" fillId="24" borderId="30" xfId="91" applyFont="1" applyFill="1" applyBorder="1" applyAlignment="1" applyProtection="1">
      <alignment horizontal="center" vertical="top" wrapText="1"/>
    </xf>
    <xf numFmtId="0" fontId="25" fillId="0" borderId="17" xfId="91" applyFont="1" applyFill="1" applyBorder="1" applyAlignment="1" applyProtection="1">
      <alignment horizontal="center" vertical="top" wrapText="1"/>
      <protection locked="0"/>
    </xf>
    <xf numFmtId="9" fontId="25" fillId="0" borderId="20" xfId="91" applyNumberFormat="1" applyFont="1" applyFill="1" applyBorder="1" applyAlignment="1" applyProtection="1">
      <alignment horizontal="center" vertical="top" wrapText="1"/>
      <protection locked="0"/>
    </xf>
    <xf numFmtId="9" fontId="25" fillId="0" borderId="11" xfId="0" applyNumberFormat="1" applyFont="1" applyFill="1" applyBorder="1" applyAlignment="1" applyProtection="1">
      <alignment horizontal="center" vertical="top" wrapText="1"/>
      <protection locked="0"/>
    </xf>
    <xf numFmtId="0" fontId="25" fillId="0" borderId="17" xfId="0" applyFont="1" applyFill="1" applyBorder="1" applyAlignment="1" applyProtection="1">
      <alignment horizontal="center" vertical="top" wrapText="1"/>
      <protection locked="0"/>
    </xf>
    <xf numFmtId="9" fontId="25" fillId="0" borderId="20" xfId="0" applyNumberFormat="1" applyFont="1" applyFill="1" applyBorder="1" applyAlignment="1" applyProtection="1">
      <alignment horizontal="center" vertical="top" wrapText="1"/>
      <protection locked="0"/>
    </xf>
    <xf numFmtId="9" fontId="25" fillId="0" borderId="22" xfId="0" applyNumberFormat="1" applyFont="1" applyFill="1" applyBorder="1" applyAlignment="1" applyProtection="1">
      <alignment horizontal="center" vertical="center" wrapText="1"/>
      <protection locked="0"/>
    </xf>
    <xf numFmtId="9" fontId="25" fillId="0" borderId="11" xfId="0" applyNumberFormat="1" applyFont="1" applyFill="1" applyBorder="1" applyAlignment="1" applyProtection="1">
      <alignment horizontal="center" vertical="center" wrapText="1"/>
      <protection locked="0"/>
    </xf>
    <xf numFmtId="9" fontId="25" fillId="0" borderId="11" xfId="89" applyNumberFormat="1" applyFont="1" applyFill="1" applyBorder="1" applyAlignment="1" applyProtection="1">
      <alignment horizontal="center" vertical="center" wrapText="1"/>
      <protection locked="0"/>
    </xf>
    <xf numFmtId="9" fontId="25" fillId="0" borderId="0" xfId="0" applyNumberFormat="1" applyFont="1" applyFill="1" applyBorder="1" applyAlignment="1" applyProtection="1">
      <alignment horizontal="left" vertical="top" wrapText="1"/>
      <protection locked="0"/>
    </xf>
    <xf numFmtId="9" fontId="25" fillId="0" borderId="25" xfId="0" applyNumberFormat="1" applyFont="1" applyFill="1" applyBorder="1" applyAlignment="1" applyProtection="1">
      <alignment horizontal="center" vertical="center" wrapText="1"/>
      <protection locked="0"/>
    </xf>
    <xf numFmtId="9" fontId="25" fillId="48" borderId="16" xfId="89" applyNumberFormat="1" applyFont="1" applyFill="1" applyBorder="1" applyAlignment="1" applyProtection="1">
      <alignment horizontal="center" vertical="center" wrapText="1"/>
      <protection locked="0"/>
    </xf>
    <xf numFmtId="0" fontId="25" fillId="48" borderId="17" xfId="89" applyFont="1" applyFill="1" applyBorder="1" applyAlignment="1" applyProtection="1">
      <alignment horizontal="center" vertical="top" wrapText="1"/>
      <protection locked="0"/>
    </xf>
    <xf numFmtId="9" fontId="25" fillId="48" borderId="20" xfId="89" applyNumberFormat="1" applyFont="1" applyFill="1" applyBorder="1" applyAlignment="1" applyProtection="1">
      <alignment horizontal="center" vertical="top" wrapText="1"/>
      <protection locked="0"/>
    </xf>
    <xf numFmtId="0" fontId="25" fillId="24" borderId="0"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protection locked="0"/>
    </xf>
    <xf numFmtId="0" fontId="0" fillId="0" borderId="0" xfId="0" applyBorder="1"/>
    <xf numFmtId="9" fontId="25" fillId="0" borderId="24" xfId="89" applyNumberFormat="1" applyFont="1" applyFill="1" applyBorder="1" applyAlignment="1" applyProtection="1">
      <alignment horizontal="center" vertical="center" wrapText="1"/>
      <protection locked="0"/>
    </xf>
    <xf numFmtId="0" fontId="68" fillId="0" borderId="0" xfId="80" applyFont="1" applyBorder="1" applyAlignment="1" applyProtection="1">
      <alignment horizontal="right" wrapText="1"/>
      <protection locked="0"/>
    </xf>
    <xf numFmtId="0" fontId="68" fillId="48" borderId="0" xfId="80" applyFont="1" applyFill="1" applyBorder="1" applyAlignment="1" applyProtection="1">
      <alignment horizontal="center"/>
      <protection locked="0"/>
    </xf>
    <xf numFmtId="0" fontId="36" fillId="48" borderId="0" xfId="0" applyFont="1" applyFill="1" applyBorder="1" applyAlignment="1" applyProtection="1">
      <alignment horizontal="left" vertical="center" wrapText="1"/>
    </xf>
    <xf numFmtId="0" fontId="26" fillId="48" borderId="0" xfId="0" applyFont="1" applyFill="1" applyBorder="1" applyAlignment="1" applyProtection="1">
      <alignment horizontal="left" wrapText="1"/>
    </xf>
    <xf numFmtId="0" fontId="47" fillId="26" borderId="0" xfId="80" applyFont="1" applyFill="1" applyBorder="1" applyAlignment="1" applyProtection="1">
      <alignment horizontal="center"/>
      <protection locked="0"/>
    </xf>
    <xf numFmtId="0" fontId="48" fillId="0" borderId="0" xfId="0" applyFont="1" applyBorder="1" applyAlignment="1" applyProtection="1">
      <alignment horizontal="center" wrapText="1"/>
      <protection locked="0"/>
    </xf>
    <xf numFmtId="0" fontId="68" fillId="48" borderId="0" xfId="80" applyFont="1" applyFill="1" applyBorder="1" applyAlignment="1" applyProtection="1">
      <alignment horizontal="right"/>
      <protection locked="0"/>
    </xf>
    <xf numFmtId="0" fontId="50" fillId="57" borderId="0" xfId="0" applyFont="1" applyFill="1" applyBorder="1" applyAlignment="1">
      <alignment horizontal="left" vertical="top" wrapText="1"/>
    </xf>
    <xf numFmtId="0" fontId="50" fillId="57" borderId="0" xfId="0" applyFont="1" applyFill="1" applyBorder="1" applyAlignment="1">
      <alignment wrapText="1"/>
    </xf>
    <xf numFmtId="0" fontId="51" fillId="26" borderId="0" xfId="0" applyFont="1" applyFill="1" applyBorder="1" applyAlignment="1" applyProtection="1">
      <alignment horizontal="left" vertical="top" wrapText="1"/>
    </xf>
    <xf numFmtId="0" fontId="36" fillId="0" borderId="0" xfId="0" applyFont="1" applyBorder="1" applyAlignment="1" applyProtection="1">
      <alignment wrapText="1"/>
    </xf>
    <xf numFmtId="0" fontId="0" fillId="0" borderId="0" xfId="0" applyBorder="1" applyAlignment="1" applyProtection="1">
      <alignment wrapText="1"/>
    </xf>
    <xf numFmtId="0" fontId="51" fillId="0" borderId="0" xfId="0" applyFont="1" applyBorder="1" applyAlignment="1" applyProtection="1">
      <alignment wrapText="1"/>
    </xf>
    <xf numFmtId="0" fontId="36" fillId="48" borderId="0" xfId="0" applyFont="1" applyFill="1" applyBorder="1" applyAlignment="1" applyProtection="1">
      <alignment horizontal="left" wrapText="1"/>
    </xf>
    <xf numFmtId="0" fontId="94" fillId="58" borderId="0" xfId="0" applyFont="1" applyFill="1" applyBorder="1" applyAlignment="1">
      <alignment horizontal="left" vertical="top" wrapText="1"/>
    </xf>
    <xf numFmtId="0" fontId="94" fillId="58" borderId="0" xfId="0" applyFont="1" applyFill="1" applyBorder="1" applyAlignment="1">
      <alignment wrapText="1"/>
    </xf>
    <xf numFmtId="0" fontId="36" fillId="26" borderId="0" xfId="0" applyFont="1" applyFill="1" applyBorder="1" applyAlignment="1">
      <alignment wrapText="1"/>
    </xf>
    <xf numFmtId="0" fontId="68" fillId="26" borderId="0" xfId="80" applyFont="1" applyFill="1" applyBorder="1" applyAlignment="1" applyProtection="1">
      <alignment horizontal="center" vertical="center" wrapText="1"/>
      <protection locked="0"/>
    </xf>
    <xf numFmtId="0" fontId="36" fillId="48" borderId="0" xfId="0" applyFont="1" applyFill="1" applyBorder="1" applyAlignment="1">
      <alignment horizontal="left" vertical="top" wrapText="1"/>
    </xf>
    <xf numFmtId="0" fontId="36" fillId="26" borderId="0" xfId="0" applyFont="1" applyFill="1" applyBorder="1" applyAlignment="1">
      <alignment horizontal="left" wrapText="1"/>
    </xf>
    <xf numFmtId="0" fontId="52" fillId="26" borderId="0" xfId="0" applyFont="1" applyFill="1" applyBorder="1" applyAlignment="1">
      <alignment horizontal="left" vertical="top" wrapText="1"/>
    </xf>
    <xf numFmtId="0" fontId="0" fillId="0" borderId="0" xfId="0" applyBorder="1" applyAlignment="1">
      <alignment wrapText="1"/>
    </xf>
    <xf numFmtId="0" fontId="51" fillId="0" borderId="0" xfId="0" applyFont="1" applyBorder="1" applyAlignment="1">
      <alignment vertical="top" wrapText="1"/>
    </xf>
    <xf numFmtId="0" fontId="0" fillId="0" borderId="0" xfId="0" applyBorder="1" applyAlignment="1">
      <alignment vertical="top" wrapText="1"/>
    </xf>
    <xf numFmtId="0" fontId="71" fillId="26" borderId="0" xfId="0" applyFont="1" applyFill="1" applyBorder="1" applyAlignment="1">
      <alignment wrapText="1"/>
    </xf>
    <xf numFmtId="0" fontId="68" fillId="48" borderId="0" xfId="80" applyFont="1" applyFill="1" applyBorder="1" applyAlignment="1" applyProtection="1">
      <alignment horizontal="center" wrapText="1"/>
      <protection locked="0"/>
    </xf>
    <xf numFmtId="0" fontId="74" fillId="26" borderId="0" xfId="80" applyFont="1" applyFill="1" applyBorder="1" applyAlignment="1" applyProtection="1">
      <alignment horizontal="center" wrapText="1"/>
    </xf>
    <xf numFmtId="0" fontId="36" fillId="26" borderId="0" xfId="0" applyFont="1" applyFill="1" applyBorder="1" applyAlignment="1">
      <alignment horizontal="left" vertical="center" wrapText="1"/>
    </xf>
    <xf numFmtId="0" fontId="68" fillId="26" borderId="0" xfId="80" applyFont="1" applyFill="1" applyBorder="1" applyAlignment="1" applyProtection="1">
      <alignment horizontal="center" wrapText="1"/>
    </xf>
    <xf numFmtId="0" fontId="37" fillId="0" borderId="0" xfId="89" applyFont="1" applyFill="1" applyBorder="1" applyAlignment="1" applyProtection="1">
      <alignment horizontal="left" vertical="top" wrapText="1"/>
      <protection locked="0"/>
    </xf>
    <xf numFmtId="0" fontId="26" fillId="0" borderId="0" xfId="89" applyFont="1" applyFill="1" applyBorder="1" applyAlignment="1" applyProtection="1">
      <alignment horizontal="left" vertical="top"/>
      <protection locked="0"/>
    </xf>
    <xf numFmtId="0" fontId="25" fillId="24" borderId="57" xfId="89" applyFont="1" applyFill="1" applyBorder="1" applyAlignment="1" applyProtection="1">
      <alignment horizontal="left" vertical="top" wrapText="1"/>
    </xf>
    <xf numFmtId="0" fontId="25" fillId="24" borderId="17" xfId="89" applyFont="1" applyFill="1" applyBorder="1" applyAlignment="1" applyProtection="1">
      <alignment horizontal="left" vertical="top" wrapText="1"/>
    </xf>
    <xf numFmtId="9" fontId="25" fillId="0" borderId="47" xfId="89" applyNumberFormat="1" applyFont="1" applyFill="1" applyBorder="1" applyAlignment="1" applyProtection="1">
      <alignment horizontal="center" vertical="top" wrapText="1"/>
      <protection locked="0"/>
    </xf>
    <xf numFmtId="9" fontId="25" fillId="0" borderId="42" xfId="89" applyNumberFormat="1" applyFont="1" applyFill="1" applyBorder="1" applyAlignment="1" applyProtection="1">
      <alignment horizontal="center" vertical="top" wrapText="1"/>
      <protection locked="0"/>
    </xf>
    <xf numFmtId="0" fontId="25" fillId="25" borderId="62" xfId="89" applyFont="1" applyFill="1" applyBorder="1" applyAlignment="1" applyProtection="1">
      <alignment horizontal="left" vertical="top" wrapText="1"/>
    </xf>
    <xf numFmtId="0" fontId="25" fillId="25" borderId="63" xfId="89" applyFont="1" applyFill="1" applyBorder="1" applyAlignment="1" applyProtection="1">
      <alignment horizontal="left" vertical="top" wrapText="1"/>
    </xf>
    <xf numFmtId="0" fontId="25" fillId="25" borderId="64" xfId="89" applyFont="1" applyFill="1" applyBorder="1" applyAlignment="1" applyProtection="1">
      <alignment horizontal="left" vertical="top" wrapText="1"/>
    </xf>
    <xf numFmtId="0" fontId="25" fillId="0" borderId="50" xfId="89" applyFont="1" applyFill="1" applyBorder="1" applyAlignment="1" applyProtection="1">
      <alignment horizontal="left" vertical="top" wrapText="1"/>
      <protection locked="0"/>
    </xf>
    <xf numFmtId="0" fontId="25" fillId="0" borderId="51" xfId="89" applyFont="1" applyFill="1" applyBorder="1" applyAlignment="1" applyProtection="1">
      <alignment horizontal="left" vertical="top" wrapText="1"/>
      <protection locked="0"/>
    </xf>
    <xf numFmtId="0" fontId="25" fillId="0" borderId="34" xfId="89" applyFont="1" applyFill="1" applyBorder="1" applyAlignment="1" applyProtection="1">
      <alignment horizontal="left" vertical="top" wrapText="1"/>
      <protection locked="0"/>
    </xf>
    <xf numFmtId="0" fontId="24" fillId="26" borderId="0" xfId="0" applyFont="1" applyFill="1" applyBorder="1" applyAlignment="1" applyProtection="1">
      <alignment horizontal="left" vertical="top" wrapText="1"/>
      <protection locked="0"/>
    </xf>
    <xf numFmtId="0" fontId="25" fillId="24" borderId="24" xfId="89" applyFont="1" applyFill="1" applyBorder="1" applyAlignment="1" applyProtection="1">
      <alignment horizontal="left" vertical="top" wrapText="1"/>
    </xf>
    <xf numFmtId="0" fontId="25" fillId="24" borderId="21"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top" wrapText="1"/>
      <protection locked="0"/>
    </xf>
    <xf numFmtId="9" fontId="25" fillId="0" borderId="41" xfId="89" applyNumberFormat="1" applyFont="1" applyFill="1" applyBorder="1" applyAlignment="1" applyProtection="1">
      <alignment horizontal="center" vertical="top" wrapText="1"/>
      <protection locked="0"/>
    </xf>
    <xf numFmtId="0" fontId="67" fillId="26" borderId="0" xfId="0" applyFont="1" applyFill="1" applyBorder="1" applyAlignment="1" applyProtection="1">
      <alignment horizontal="left" vertical="top" wrapText="1"/>
    </xf>
    <xf numFmtId="0" fontId="25" fillId="0" borderId="11" xfId="89" applyFont="1" applyFill="1" applyBorder="1" applyAlignment="1" applyProtection="1">
      <alignment horizontal="left" vertical="top" wrapText="1"/>
      <protection locked="0"/>
    </xf>
    <xf numFmtId="0" fontId="25" fillId="0" borderId="24" xfId="89" applyFont="1" applyFill="1" applyBorder="1" applyAlignment="1" applyProtection="1">
      <alignment horizontal="left" vertical="top" wrapText="1"/>
      <protection locked="0"/>
    </xf>
    <xf numFmtId="0" fontId="25" fillId="0" borderId="41" xfId="89" applyFont="1" applyFill="1" applyBorder="1" applyAlignment="1" applyProtection="1">
      <alignment horizontal="left" vertical="top" wrapText="1"/>
      <protection locked="0"/>
    </xf>
    <xf numFmtId="0" fontId="25" fillId="24" borderId="32" xfId="89" applyFont="1" applyFill="1" applyBorder="1" applyAlignment="1" applyProtection="1">
      <alignment horizontal="left" vertical="top" wrapText="1"/>
    </xf>
    <xf numFmtId="0" fontId="25" fillId="24" borderId="41" xfId="89" applyFont="1" applyFill="1" applyBorder="1" applyAlignment="1" applyProtection="1">
      <alignment horizontal="left" vertical="top" wrapText="1"/>
    </xf>
    <xf numFmtId="0" fontId="25" fillId="24" borderId="52" xfId="89" applyFont="1" applyFill="1" applyBorder="1" applyAlignment="1" applyProtection="1">
      <alignment horizontal="left" vertical="top" wrapText="1"/>
    </xf>
    <xf numFmtId="0" fontId="25" fillId="24" borderId="53" xfId="89" applyFont="1" applyFill="1" applyBorder="1" applyAlignment="1" applyProtection="1">
      <alignment horizontal="left" vertical="top" wrapText="1"/>
    </xf>
    <xf numFmtId="0" fontId="25" fillId="24" borderId="54" xfId="89" applyFont="1" applyFill="1" applyBorder="1" applyAlignment="1" applyProtection="1">
      <alignment horizontal="left" vertical="top" wrapText="1"/>
    </xf>
    <xf numFmtId="9" fontId="25" fillId="0" borderId="49" xfId="89" applyNumberFormat="1" applyFont="1" applyFill="1" applyBorder="1" applyAlignment="1" applyProtection="1">
      <alignment horizontal="center" vertical="center" wrapText="1"/>
      <protection locked="0"/>
    </xf>
    <xf numFmtId="9" fontId="25" fillId="0" borderId="59" xfId="89" applyNumberFormat="1" applyFont="1" applyFill="1" applyBorder="1" applyAlignment="1" applyProtection="1">
      <alignment horizontal="center" vertical="center" wrapText="1"/>
      <protection locked="0"/>
    </xf>
    <xf numFmtId="0" fontId="25" fillId="0" borderId="20" xfId="89" applyFont="1" applyFill="1" applyBorder="1" applyAlignment="1" applyProtection="1">
      <alignment horizontal="left" vertical="top" wrapText="1"/>
      <protection locked="0"/>
    </xf>
    <xf numFmtId="0" fontId="25" fillId="0" borderId="57" xfId="89" applyFont="1" applyFill="1" applyBorder="1" applyAlignment="1" applyProtection="1">
      <alignment horizontal="left" vertical="top" wrapText="1"/>
      <protection locked="0"/>
    </xf>
    <xf numFmtId="0" fontId="25" fillId="0" borderId="58" xfId="89" applyFont="1" applyFill="1" applyBorder="1" applyAlignment="1" applyProtection="1">
      <alignment horizontal="left" vertical="top" wrapText="1"/>
      <protection locked="0"/>
    </xf>
    <xf numFmtId="0" fontId="24" fillId="25" borderId="50" xfId="89" applyFont="1" applyFill="1" applyBorder="1" applyAlignment="1" applyProtection="1">
      <alignment vertical="top" wrapText="1"/>
    </xf>
    <xf numFmtId="0" fontId="24" fillId="25" borderId="51" xfId="89" applyFont="1" applyFill="1" applyBorder="1" applyAlignment="1" applyProtection="1">
      <alignment vertical="top" wrapText="1"/>
    </xf>
    <xf numFmtId="0" fontId="25" fillId="24" borderId="18" xfId="89" applyFont="1" applyFill="1" applyBorder="1" applyAlignment="1" applyProtection="1">
      <alignment horizontal="left" wrapText="1"/>
    </xf>
    <xf numFmtId="0" fontId="25" fillId="26" borderId="47" xfId="89" applyFont="1" applyFill="1" applyBorder="1" applyAlignment="1" applyProtection="1">
      <alignment horizontal="center" vertical="top" wrapText="1"/>
      <protection locked="0"/>
    </xf>
    <xf numFmtId="0" fontId="25" fillId="26" borderId="18" xfId="89" applyFont="1" applyFill="1" applyBorder="1" applyAlignment="1" applyProtection="1">
      <alignment horizontal="center" vertical="top" wrapText="1"/>
      <protection locked="0"/>
    </xf>
    <xf numFmtId="0" fontId="25" fillId="26" borderId="42" xfId="89" applyFont="1" applyFill="1" applyBorder="1" applyAlignment="1" applyProtection="1">
      <alignment horizontal="center" vertical="top" wrapText="1"/>
      <protection locked="0"/>
    </xf>
    <xf numFmtId="0" fontId="25" fillId="0" borderId="11" xfId="89" applyFont="1" applyFill="1" applyBorder="1" applyAlignment="1" applyProtection="1">
      <alignment horizontal="center" vertical="top" wrapText="1"/>
      <protection locked="0"/>
    </xf>
    <xf numFmtId="0" fontId="25" fillId="0" borderId="24" xfId="89" applyFont="1" applyFill="1" applyBorder="1" applyAlignment="1" applyProtection="1">
      <alignment horizontal="center" vertical="top" wrapText="1"/>
      <protection locked="0"/>
    </xf>
    <xf numFmtId="0" fontId="25" fillId="0" borderId="41" xfId="89" applyFont="1" applyFill="1" applyBorder="1" applyAlignment="1" applyProtection="1">
      <alignment horizontal="center" vertical="top" wrapText="1"/>
      <protection locked="0"/>
    </xf>
    <xf numFmtId="0" fontId="25" fillId="24" borderId="32" xfId="89" applyFont="1" applyFill="1" applyBorder="1" applyAlignment="1" applyProtection="1">
      <alignment horizontal="left"/>
    </xf>
    <xf numFmtId="0" fontId="25" fillId="24" borderId="24" xfId="89" applyFont="1" applyFill="1" applyBorder="1" applyAlignment="1" applyProtection="1">
      <alignment horizontal="left"/>
    </xf>
    <xf numFmtId="0" fontId="25" fillId="24" borderId="18" xfId="89" applyFont="1" applyFill="1" applyBorder="1" applyAlignment="1" applyProtection="1">
      <alignment horizontal="left"/>
    </xf>
    <xf numFmtId="0" fontId="25" fillId="24" borderId="55" xfId="89" applyFont="1" applyFill="1" applyBorder="1" applyAlignment="1" applyProtection="1">
      <alignment horizontal="left"/>
    </xf>
    <xf numFmtId="0" fontId="25" fillId="0" borderId="47" xfId="89" applyFont="1" applyFill="1" applyBorder="1" applyAlignment="1" applyProtection="1">
      <alignment horizontal="center" vertical="top" wrapText="1"/>
      <protection locked="0"/>
    </xf>
    <xf numFmtId="0" fontId="25" fillId="0" borderId="18" xfId="89" applyFont="1" applyFill="1" applyBorder="1" applyAlignment="1" applyProtection="1">
      <alignment horizontal="center" vertical="top" wrapText="1"/>
      <protection locked="0"/>
    </xf>
    <xf numFmtId="0" fontId="25" fillId="0" borderId="42" xfId="89" applyFont="1" applyFill="1" applyBorder="1" applyAlignment="1" applyProtection="1">
      <alignment horizontal="center" vertical="top" wrapText="1"/>
      <protection locked="0"/>
    </xf>
    <xf numFmtId="9" fontId="25" fillId="0" borderId="11" xfId="89" applyNumberFormat="1" applyFont="1" applyFill="1" applyBorder="1" applyAlignment="1" applyProtection="1">
      <alignment horizontal="left" vertical="top" wrapText="1"/>
      <protection locked="0"/>
    </xf>
    <xf numFmtId="9" fontId="25" fillId="0" borderId="24" xfId="89" applyNumberFormat="1" applyFont="1" applyFill="1" applyBorder="1" applyAlignment="1" applyProtection="1">
      <alignment horizontal="left" vertical="top" wrapText="1"/>
      <protection locked="0"/>
    </xf>
    <xf numFmtId="9" fontId="25" fillId="0" borderId="41" xfId="89" applyNumberFormat="1" applyFont="1" applyFill="1" applyBorder="1" applyAlignment="1" applyProtection="1">
      <alignment horizontal="left" vertical="top" wrapText="1"/>
      <protection locked="0"/>
    </xf>
    <xf numFmtId="9" fontId="25" fillId="0" borderId="21" xfId="89" applyNumberFormat="1" applyFont="1" applyFill="1" applyBorder="1" applyAlignment="1" applyProtection="1">
      <alignment horizontal="left" vertical="top" wrapText="1"/>
      <protection locked="0"/>
    </xf>
    <xf numFmtId="9" fontId="25" fillId="0" borderId="20" xfId="89" applyNumberFormat="1" applyFont="1" applyFill="1" applyBorder="1" applyAlignment="1" applyProtection="1">
      <alignment horizontal="left" vertical="top" wrapText="1"/>
      <protection locked="0"/>
    </xf>
    <xf numFmtId="9" fontId="25" fillId="0" borderId="57" xfId="89" applyNumberFormat="1" applyFont="1" applyFill="1" applyBorder="1" applyAlignment="1" applyProtection="1">
      <alignment horizontal="left" vertical="top" wrapText="1"/>
      <protection locked="0"/>
    </xf>
    <xf numFmtId="9" fontId="25" fillId="0" borderId="17" xfId="89" applyNumberFormat="1" applyFont="1" applyFill="1" applyBorder="1" applyAlignment="1" applyProtection="1">
      <alignment horizontal="left" vertical="top" wrapText="1"/>
      <protection locked="0"/>
    </xf>
    <xf numFmtId="0" fontId="25" fillId="25" borderId="37" xfId="89" applyFont="1" applyFill="1" applyBorder="1" applyAlignment="1" applyProtection="1">
      <alignment horizontal="center"/>
    </xf>
    <xf numFmtId="0" fontId="25" fillId="25" borderId="15" xfId="89" applyFont="1" applyFill="1" applyBorder="1" applyAlignment="1" applyProtection="1">
      <alignment horizontal="center"/>
    </xf>
    <xf numFmtId="0" fontId="25" fillId="25" borderId="19" xfId="89" applyFont="1" applyFill="1" applyBorder="1" applyAlignment="1" applyProtection="1">
      <alignment horizontal="center"/>
    </xf>
    <xf numFmtId="0" fontId="25" fillId="0" borderId="21" xfId="89" applyFont="1" applyFill="1" applyBorder="1" applyAlignment="1" applyProtection="1">
      <alignment horizontal="left" vertical="top" wrapText="1"/>
      <protection locked="0"/>
    </xf>
    <xf numFmtId="9" fontId="25" fillId="0" borderId="16" xfId="89" applyNumberFormat="1" applyFont="1" applyFill="1" applyBorder="1" applyAlignment="1" applyProtection="1">
      <alignment horizontal="left" vertical="top" wrapText="1"/>
      <protection locked="0"/>
    </xf>
    <xf numFmtId="9" fontId="25" fillId="0" borderId="38" xfId="89" applyNumberFormat="1" applyFont="1" applyFill="1" applyBorder="1" applyAlignment="1" applyProtection="1">
      <alignment horizontal="left" vertical="top" wrapText="1"/>
      <protection locked="0"/>
    </xf>
    <xf numFmtId="0" fontId="25" fillId="0" borderId="17" xfId="89" applyFont="1" applyFill="1" applyBorder="1" applyAlignment="1" applyProtection="1">
      <alignment horizontal="left" vertical="top" wrapText="1"/>
      <protection locked="0"/>
    </xf>
    <xf numFmtId="9" fontId="25" fillId="0" borderId="44" xfId="89" applyNumberFormat="1" applyFont="1" applyFill="1" applyBorder="1" applyAlignment="1" applyProtection="1">
      <alignment horizontal="left" vertical="top" wrapText="1"/>
      <protection locked="0"/>
    </xf>
    <xf numFmtId="9" fontId="25" fillId="0" borderId="45" xfId="89" applyNumberFormat="1" applyFont="1" applyFill="1" applyBorder="1" applyAlignment="1" applyProtection="1">
      <alignment horizontal="left" vertical="top" wrapText="1"/>
      <protection locked="0"/>
    </xf>
    <xf numFmtId="0" fontId="35" fillId="25" borderId="40" xfId="89" applyFont="1" applyFill="1" applyBorder="1" applyAlignment="1" applyProtection="1">
      <alignment horizontal="center" vertical="top" wrapText="1"/>
    </xf>
    <xf numFmtId="0" fontId="35" fillId="25" borderId="0" xfId="89" applyFont="1" applyFill="1" applyBorder="1" applyAlignment="1" applyProtection="1">
      <alignment horizontal="center" vertical="top" wrapText="1"/>
    </xf>
    <xf numFmtId="0" fontId="35" fillId="25" borderId="13" xfId="89" applyFont="1" applyFill="1" applyBorder="1" applyAlignment="1" applyProtection="1">
      <alignment horizontal="center" vertical="top" wrapText="1"/>
    </xf>
    <xf numFmtId="9" fontId="30" fillId="24" borderId="49" xfId="89" applyNumberFormat="1" applyFont="1" applyFill="1" applyBorder="1" applyAlignment="1" applyProtection="1">
      <alignment horizontal="left" vertical="top" wrapText="1"/>
    </xf>
    <xf numFmtId="9" fontId="30" fillId="24" borderId="53" xfId="89" applyNumberFormat="1" applyFont="1" applyFill="1" applyBorder="1" applyAlignment="1" applyProtection="1">
      <alignment horizontal="left" vertical="top" wrapText="1"/>
    </xf>
    <xf numFmtId="9" fontId="30" fillId="24" borderId="54" xfId="89" applyNumberFormat="1" applyFont="1" applyFill="1" applyBorder="1" applyAlignment="1" applyProtection="1">
      <alignment horizontal="left" vertical="top" wrapText="1"/>
    </xf>
    <xf numFmtId="0" fontId="25" fillId="24" borderId="18" xfId="89" applyFont="1" applyFill="1" applyBorder="1" applyAlignment="1" applyProtection="1">
      <alignment horizontal="left" vertical="top" wrapText="1"/>
    </xf>
    <xf numFmtId="0" fontId="30" fillId="24" borderId="52" xfId="89" applyFont="1" applyFill="1" applyBorder="1" applyAlignment="1" applyProtection="1">
      <alignment horizontal="center" vertical="center" wrapText="1"/>
    </xf>
    <xf numFmtId="0" fontId="30" fillId="24" borderId="53" xfId="89" applyFont="1" applyFill="1" applyBorder="1" applyAlignment="1" applyProtection="1">
      <alignment horizontal="center" vertical="center" wrapText="1"/>
    </xf>
    <xf numFmtId="0" fontId="30" fillId="24" borderId="54" xfId="89" applyFont="1" applyFill="1" applyBorder="1" applyAlignment="1" applyProtection="1">
      <alignment horizontal="center" vertical="center" wrapText="1"/>
    </xf>
    <xf numFmtId="9" fontId="30" fillId="24" borderId="59" xfId="89" applyNumberFormat="1" applyFont="1" applyFill="1" applyBorder="1" applyAlignment="1" applyProtection="1">
      <alignment horizontal="left" vertical="top" wrapText="1"/>
    </xf>
    <xf numFmtId="0" fontId="25" fillId="24" borderId="40" xfId="89" applyFont="1" applyFill="1" applyBorder="1" applyAlignment="1" applyProtection="1">
      <alignment horizontal="left" vertical="top" wrapText="1"/>
    </xf>
    <xf numFmtId="0" fontId="25" fillId="24" borderId="0" xfId="89" applyFont="1" applyFill="1" applyBorder="1" applyAlignment="1" applyProtection="1">
      <alignment horizontal="left" vertical="top" wrapText="1"/>
    </xf>
    <xf numFmtId="9" fontId="25" fillId="0" borderId="29" xfId="89" applyNumberFormat="1" applyFont="1" applyFill="1" applyBorder="1" applyAlignment="1" applyProtection="1">
      <alignment horizontal="center" vertical="top" wrapText="1"/>
      <protection locked="0"/>
    </xf>
    <xf numFmtId="9" fontId="25" fillId="0" borderId="15" xfId="89" applyNumberFormat="1" applyFont="1" applyFill="1" applyBorder="1" applyAlignment="1" applyProtection="1">
      <alignment horizontal="center" vertical="top" wrapText="1"/>
      <protection locked="0"/>
    </xf>
    <xf numFmtId="9" fontId="25" fillId="0" borderId="19" xfId="89" applyNumberFormat="1" applyFont="1" applyFill="1" applyBorder="1" applyAlignment="1" applyProtection="1">
      <alignment horizontal="center" vertical="top" wrapText="1"/>
      <protection locked="0"/>
    </xf>
    <xf numFmtId="0" fontId="24" fillId="45" borderId="50" xfId="89" applyFont="1" applyFill="1" applyBorder="1" applyAlignment="1" applyProtection="1">
      <alignment horizontal="left" vertical="top" wrapText="1"/>
    </xf>
    <xf numFmtId="0" fontId="24" fillId="45" borderId="51" xfId="89" applyFont="1" applyFill="1" applyBorder="1" applyAlignment="1" applyProtection="1">
      <alignment horizontal="left" vertical="top" wrapText="1"/>
    </xf>
    <xf numFmtId="0" fontId="25" fillId="24" borderId="37" xfId="89" applyFont="1" applyFill="1" applyBorder="1" applyAlignment="1" applyProtection="1">
      <alignment horizontal="left" vertical="top" wrapText="1"/>
    </xf>
    <xf numFmtId="0" fontId="25" fillId="24" borderId="15" xfId="89" applyFont="1" applyFill="1" applyBorder="1" applyAlignment="1" applyProtection="1">
      <alignment horizontal="left" vertical="top" wrapText="1"/>
    </xf>
    <xf numFmtId="0" fontId="25" fillId="24" borderId="23" xfId="89" applyFont="1" applyFill="1" applyBorder="1" applyAlignment="1" applyProtection="1">
      <alignment horizontal="left" vertical="top" wrapText="1"/>
    </xf>
    <xf numFmtId="0" fontId="25" fillId="25" borderId="37" xfId="89" applyFont="1" applyFill="1" applyBorder="1" applyAlignment="1" applyProtection="1">
      <alignment horizontal="left" vertical="top" wrapText="1"/>
    </xf>
    <xf numFmtId="0" fontId="25" fillId="25" borderId="0" xfId="89" applyFont="1" applyFill="1" applyBorder="1" applyAlignment="1" applyProtection="1">
      <alignment horizontal="left" vertical="top" wrapText="1"/>
    </xf>
    <xf numFmtId="0" fontId="25" fillId="24" borderId="60" xfId="89" applyFont="1" applyFill="1" applyBorder="1" applyAlignment="1" applyProtection="1">
      <alignment horizontal="center" vertical="top" wrapText="1"/>
    </xf>
    <xf numFmtId="0" fontId="25" fillId="24" borderId="61" xfId="89" applyFont="1" applyFill="1" applyBorder="1" applyAlignment="1" applyProtection="1">
      <alignment horizontal="center" vertical="top" wrapText="1"/>
    </xf>
    <xf numFmtId="0" fontId="30" fillId="24" borderId="48" xfId="89" applyFont="1" applyFill="1" applyBorder="1" applyAlignment="1" applyProtection="1">
      <alignment horizontal="center" vertical="top" wrapText="1"/>
    </xf>
    <xf numFmtId="0" fontId="30" fillId="24" borderId="30" xfId="89" applyFont="1" applyFill="1" applyBorder="1" applyAlignment="1" applyProtection="1">
      <alignment horizontal="center" vertical="top" wrapText="1"/>
    </xf>
    <xf numFmtId="0" fontId="30" fillId="24" borderId="43" xfId="89" applyFont="1" applyFill="1" applyBorder="1" applyAlignment="1" applyProtection="1">
      <alignment horizontal="center" vertical="top" wrapText="1"/>
    </xf>
    <xf numFmtId="0" fontId="25" fillId="0" borderId="20" xfId="89" applyFont="1" applyFill="1" applyBorder="1" applyAlignment="1" applyProtection="1">
      <alignment horizontal="center" vertical="top" wrapText="1"/>
      <protection locked="0"/>
    </xf>
    <xf numFmtId="0" fontId="25" fillId="0" borderId="17" xfId="89" applyFont="1" applyFill="1" applyBorder="1" applyAlignment="1" applyProtection="1">
      <alignment horizontal="center" vertical="top" wrapText="1"/>
      <protection locked="0"/>
    </xf>
    <xf numFmtId="9" fontId="25" fillId="0" borderId="20" xfId="89" applyNumberFormat="1" applyFont="1" applyFill="1" applyBorder="1" applyAlignment="1" applyProtection="1">
      <alignment horizontal="center" vertical="top" wrapText="1"/>
      <protection locked="0"/>
    </xf>
    <xf numFmtId="9" fontId="25" fillId="0" borderId="58" xfId="89" applyNumberFormat="1" applyFont="1" applyFill="1" applyBorder="1" applyAlignment="1" applyProtection="1">
      <alignment horizontal="center" vertical="top" wrapText="1"/>
      <protection locked="0"/>
    </xf>
    <xf numFmtId="0" fontId="25" fillId="27" borderId="24" xfId="89" applyNumberFormat="1" applyFont="1" applyFill="1" applyBorder="1" applyAlignment="1" applyProtection="1">
      <alignment horizontal="left" vertical="top" wrapText="1"/>
    </xf>
    <xf numFmtId="0" fontId="25" fillId="27" borderId="21" xfId="89" applyNumberFormat="1" applyFont="1" applyFill="1" applyBorder="1" applyAlignment="1" applyProtection="1">
      <alignment horizontal="left" vertical="top" wrapText="1"/>
    </xf>
    <xf numFmtId="9" fontId="25" fillId="0" borderId="16" xfId="89" applyNumberFormat="1" applyFont="1" applyFill="1" applyBorder="1" applyAlignment="1" applyProtection="1">
      <alignment horizontal="center" vertical="center" wrapText="1"/>
      <protection locked="0"/>
    </xf>
    <xf numFmtId="0" fontId="25" fillId="27" borderId="18" xfId="89" applyNumberFormat="1" applyFont="1" applyFill="1" applyBorder="1" applyAlignment="1" applyProtection="1">
      <alignment horizontal="left" vertical="top" wrapText="1"/>
    </xf>
    <xf numFmtId="0" fontId="25" fillId="27" borderId="55" xfId="89" applyNumberFormat="1" applyFont="1" applyFill="1" applyBorder="1" applyAlignment="1" applyProtection="1">
      <alignment horizontal="left" vertical="top" wrapText="1"/>
    </xf>
    <xf numFmtId="0" fontId="25" fillId="24" borderId="36" xfId="89" applyFont="1" applyFill="1" applyBorder="1" applyAlignment="1" applyProtection="1">
      <alignment horizontal="left" vertical="top" wrapText="1"/>
    </xf>
    <xf numFmtId="0" fontId="25" fillId="24" borderId="55" xfId="89" applyFont="1" applyFill="1" applyBorder="1" applyAlignment="1" applyProtection="1">
      <alignment horizontal="left" vertical="top" wrapText="1"/>
    </xf>
    <xf numFmtId="0" fontId="25" fillId="27" borderId="52" xfId="89" applyNumberFormat="1" applyFont="1" applyFill="1" applyBorder="1" applyAlignment="1" applyProtection="1">
      <alignment horizontal="left" vertical="top" wrapText="1"/>
    </xf>
    <xf numFmtId="0" fontId="25" fillId="27" borderId="53" xfId="89" applyNumberFormat="1" applyFont="1" applyFill="1" applyBorder="1" applyAlignment="1" applyProtection="1">
      <alignment horizontal="left" vertical="top" wrapText="1"/>
    </xf>
    <xf numFmtId="0" fontId="25" fillId="27" borderId="59" xfId="89" applyNumberFormat="1" applyFont="1" applyFill="1" applyBorder="1" applyAlignment="1" applyProtection="1">
      <alignment horizontal="left" vertical="top" wrapText="1"/>
    </xf>
    <xf numFmtId="0" fontId="30" fillId="27" borderId="37" xfId="89" applyNumberFormat="1" applyFont="1" applyFill="1" applyBorder="1" applyAlignment="1" applyProtection="1">
      <alignment horizontal="left" vertical="center" wrapText="1"/>
    </xf>
    <xf numFmtId="0" fontId="30" fillId="27" borderId="15" xfId="89" applyFont="1" applyFill="1" applyBorder="1" applyAlignment="1" applyProtection="1">
      <alignment horizontal="left" vertical="center" wrapText="1"/>
    </xf>
    <xf numFmtId="0" fontId="30" fillId="27" borderId="23" xfId="89" applyFont="1" applyFill="1" applyBorder="1" applyAlignment="1" applyProtection="1">
      <alignment horizontal="left" vertical="center" wrapText="1"/>
    </xf>
    <xf numFmtId="0" fontId="30" fillId="27" borderId="11" xfId="89" applyNumberFormat="1" applyFont="1" applyFill="1" applyBorder="1" applyAlignment="1" applyProtection="1">
      <alignment horizontal="center" vertical="top" wrapText="1"/>
    </xf>
    <xf numFmtId="0" fontId="30" fillId="27" borderId="21" xfId="89" applyNumberFormat="1" applyFont="1" applyFill="1" applyBorder="1" applyAlignment="1" applyProtection="1">
      <alignment horizontal="center" vertical="top" wrapText="1"/>
    </xf>
    <xf numFmtId="9" fontId="25" fillId="0" borderId="24" xfId="89" applyNumberFormat="1" applyFont="1" applyFill="1" applyBorder="1" applyAlignment="1" applyProtection="1">
      <alignment horizontal="center" vertical="top" wrapText="1"/>
      <protection locked="0"/>
    </xf>
    <xf numFmtId="0" fontId="25" fillId="24" borderId="33" xfId="89" applyFont="1" applyFill="1" applyBorder="1" applyAlignment="1" applyProtection="1">
      <alignment horizontal="left" vertical="top" wrapText="1"/>
    </xf>
    <xf numFmtId="0" fontId="24" fillId="25" borderId="50" xfId="89" applyFont="1" applyFill="1" applyBorder="1" applyAlignment="1" applyProtection="1">
      <alignment horizontal="left" vertical="top" wrapText="1"/>
    </xf>
    <xf numFmtId="0" fontId="24" fillId="25" borderId="51" xfId="89" applyFont="1" applyFill="1" applyBorder="1" applyAlignment="1" applyProtection="1">
      <alignment horizontal="left" vertical="top" wrapText="1"/>
    </xf>
    <xf numFmtId="9" fontId="25" fillId="24" borderId="32" xfId="111" applyFont="1" applyFill="1" applyBorder="1" applyAlignment="1" applyProtection="1">
      <alignment horizontal="left" vertical="top" wrapText="1"/>
    </xf>
    <xf numFmtId="9" fontId="25" fillId="24" borderId="24" xfId="111" applyFont="1" applyFill="1" applyBorder="1" applyAlignment="1" applyProtection="1">
      <alignment horizontal="left" vertical="top" wrapText="1"/>
    </xf>
    <xf numFmtId="9" fontId="25" fillId="24" borderId="21" xfId="111" applyFont="1" applyFill="1" applyBorder="1" applyAlignment="1" applyProtection="1">
      <alignment horizontal="left" vertical="top" wrapText="1"/>
    </xf>
    <xf numFmtId="1" fontId="25" fillId="0" borderId="11" xfId="89" applyNumberFormat="1" applyFont="1" applyFill="1" applyBorder="1" applyAlignment="1" applyProtection="1">
      <alignment horizontal="left" vertical="top" wrapText="1"/>
      <protection locked="0"/>
    </xf>
    <xf numFmtId="1" fontId="25" fillId="0" borderId="41" xfId="89" applyNumberFormat="1" applyFont="1" applyFill="1" applyBorder="1" applyAlignment="1" applyProtection="1">
      <alignment horizontal="left" vertical="top" wrapText="1"/>
      <protection locked="0"/>
    </xf>
    <xf numFmtId="9" fontId="25" fillId="24" borderId="32" xfId="111" applyFont="1" applyFill="1" applyBorder="1" applyAlignment="1" applyProtection="1">
      <alignment vertical="top" wrapText="1"/>
    </xf>
    <xf numFmtId="9" fontId="25" fillId="24" borderId="24" xfId="111" applyFont="1" applyFill="1" applyBorder="1" applyAlignment="1" applyProtection="1">
      <alignment vertical="top" wrapText="1"/>
    </xf>
    <xf numFmtId="9" fontId="25" fillId="24" borderId="21" xfId="111" applyFont="1" applyFill="1" applyBorder="1" applyAlignment="1" applyProtection="1">
      <alignment vertical="top" wrapText="1"/>
    </xf>
    <xf numFmtId="0" fontId="30" fillId="24" borderId="24" xfId="89" applyFont="1" applyFill="1" applyBorder="1" applyAlignment="1" applyProtection="1">
      <alignment horizontal="left" vertical="top" wrapText="1"/>
    </xf>
    <xf numFmtId="165" fontId="25" fillId="0" borderId="11" xfId="54" applyNumberFormat="1" applyFont="1" applyFill="1" applyBorder="1" applyAlignment="1" applyProtection="1">
      <alignment horizontal="left" vertical="top" wrapText="1"/>
      <protection locked="0"/>
    </xf>
    <xf numFmtId="165" fontId="25" fillId="0" borderId="24" xfId="54" applyNumberFormat="1" applyFont="1" applyFill="1" applyBorder="1" applyAlignment="1" applyProtection="1">
      <alignment horizontal="left" vertical="top" wrapText="1"/>
      <protection locked="0"/>
    </xf>
    <xf numFmtId="165" fontId="25" fillId="0" borderId="41" xfId="54" applyNumberFormat="1" applyFont="1" applyFill="1" applyBorder="1" applyAlignment="1" applyProtection="1">
      <alignment horizontal="left" vertical="top" wrapText="1"/>
      <protection locked="0"/>
    </xf>
    <xf numFmtId="0" fontId="25" fillId="24" borderId="0" xfId="89" applyFont="1" applyFill="1" applyBorder="1" applyAlignment="1" applyProtection="1">
      <alignment horizontal="center" vertical="top" wrapText="1"/>
    </xf>
    <xf numFmtId="0" fontId="25" fillId="24" borderId="56" xfId="89" applyFont="1" applyFill="1" applyBorder="1" applyAlignment="1" applyProtection="1">
      <alignment horizontal="center" vertical="top" wrapText="1"/>
    </xf>
    <xf numFmtId="0" fontId="25" fillId="24" borderId="32" xfId="89" applyFont="1" applyFill="1" applyBorder="1" applyAlignment="1" applyProtection="1">
      <alignment horizontal="center" vertical="top" wrapText="1"/>
    </xf>
    <xf numFmtId="0" fontId="25" fillId="24" borderId="24" xfId="89" applyFont="1" applyFill="1" applyBorder="1" applyAlignment="1" applyProtection="1">
      <alignment horizontal="center" vertical="top" wrapText="1"/>
    </xf>
    <xf numFmtId="0" fontId="25" fillId="24" borderId="41" xfId="89" applyFont="1" applyFill="1" applyBorder="1" applyAlignment="1" applyProtection="1">
      <alignment horizontal="center" vertical="top" wrapText="1"/>
    </xf>
    <xf numFmtId="0" fontId="25" fillId="24" borderId="29" xfId="89" applyFont="1" applyFill="1" applyBorder="1" applyAlignment="1" applyProtection="1">
      <alignment horizontal="center" vertical="top" wrapText="1"/>
    </xf>
    <xf numFmtId="0" fontId="25" fillId="24" borderId="23" xfId="89" applyFont="1" applyFill="1" applyBorder="1" applyAlignment="1" applyProtection="1">
      <alignment horizontal="center" vertical="top" wrapText="1"/>
    </xf>
    <xf numFmtId="165" fontId="25" fillId="0" borderId="29" xfId="54" applyNumberFormat="1" applyFont="1" applyFill="1" applyBorder="1" applyAlignment="1" applyProtection="1">
      <alignment horizontal="left" vertical="top" wrapText="1"/>
      <protection locked="0"/>
    </xf>
    <xf numFmtId="165" fontId="25" fillId="0" borderId="19" xfId="54" applyNumberFormat="1" applyFont="1" applyFill="1" applyBorder="1" applyAlignment="1" applyProtection="1">
      <alignment horizontal="left" vertical="top" wrapText="1"/>
      <protection locked="0"/>
    </xf>
    <xf numFmtId="49" fontId="25" fillId="0" borderId="11" xfId="54" applyNumberFormat="1" applyFont="1" applyFill="1" applyBorder="1" applyAlignment="1" applyProtection="1">
      <alignment horizontal="left" vertical="top" wrapText="1"/>
      <protection locked="0"/>
    </xf>
    <xf numFmtId="49" fontId="25" fillId="0" borderId="41" xfId="54" applyNumberFormat="1" applyFont="1" applyFill="1" applyBorder="1" applyAlignment="1" applyProtection="1">
      <alignment horizontal="left" vertical="top" wrapText="1"/>
      <protection locked="0"/>
    </xf>
    <xf numFmtId="0" fontId="25" fillId="24" borderId="23" xfId="89" applyFont="1" applyFill="1" applyBorder="1" applyAlignment="1" applyProtection="1">
      <alignment horizontal="left"/>
    </xf>
    <xf numFmtId="0" fontId="37" fillId="0" borderId="0" xfId="89" applyFont="1" applyFill="1" applyBorder="1" applyAlignment="1" applyProtection="1">
      <alignment horizontal="left" vertical="top" wrapText="1"/>
    </xf>
    <xf numFmtId="0" fontId="26" fillId="0" borderId="0" xfId="89" applyFont="1" applyFill="1" applyBorder="1" applyAlignment="1" applyProtection="1">
      <alignment horizontal="left" vertical="top"/>
    </xf>
    <xf numFmtId="0" fontId="25" fillId="24" borderId="32" xfId="89" applyFont="1" applyFill="1" applyBorder="1" applyAlignment="1" applyProtection="1">
      <alignment horizontal="left" vertical="center" wrapText="1"/>
    </xf>
    <xf numFmtId="0" fontId="25" fillId="24" borderId="24" xfId="89" applyFont="1" applyFill="1" applyBorder="1" applyAlignment="1" applyProtection="1">
      <alignment horizontal="left" vertical="center" wrapText="1"/>
    </xf>
    <xf numFmtId="0" fontId="63" fillId="26" borderId="0" xfId="0" applyFont="1" applyFill="1" applyBorder="1" applyAlignment="1" applyProtection="1">
      <alignment horizontal="center" vertical="top" wrapText="1"/>
    </xf>
    <xf numFmtId="0" fontId="24" fillId="26" borderId="0" xfId="89" applyFont="1" applyFill="1" applyBorder="1" applyAlignment="1" applyProtection="1">
      <alignment horizontal="right" vertical="top" wrapText="1"/>
      <protection locked="0"/>
    </xf>
    <xf numFmtId="0" fontId="24" fillId="26" borderId="0" xfId="89" applyFont="1" applyFill="1" applyBorder="1" applyAlignment="1" applyProtection="1">
      <alignment horizontal="left" vertical="top" wrapText="1"/>
      <protection locked="0"/>
    </xf>
    <xf numFmtId="0" fontId="4" fillId="26" borderId="0" xfId="89" applyFont="1" applyFill="1" applyBorder="1" applyAlignment="1" applyProtection="1">
      <alignment horizontal="left" vertical="top" wrapText="1"/>
      <protection locked="0"/>
    </xf>
    <xf numFmtId="0" fontId="38" fillId="26" borderId="0" xfId="80" applyFont="1" applyFill="1" applyBorder="1" applyAlignment="1" applyProtection="1">
      <alignment horizontal="left" vertical="top" wrapText="1"/>
      <protection locked="0"/>
    </xf>
    <xf numFmtId="0" fontId="66" fillId="26" borderId="0" xfId="89" applyFont="1" applyFill="1" applyBorder="1" applyAlignment="1" applyProtection="1">
      <alignment horizontal="left" vertical="center" wrapText="1"/>
      <protection locked="0"/>
    </xf>
    <xf numFmtId="0" fontId="95" fillId="26" borderId="0" xfId="89" applyFont="1" applyFill="1" applyBorder="1" applyAlignment="1" applyProtection="1">
      <alignment horizontal="left" vertical="center" wrapText="1"/>
      <protection locked="0"/>
    </xf>
    <xf numFmtId="0" fontId="38" fillId="48" borderId="24" xfId="80" applyFont="1" applyFill="1" applyBorder="1" applyAlignment="1" applyProtection="1">
      <alignment horizontal="center" vertical="center"/>
    </xf>
    <xf numFmtId="0" fontId="4" fillId="48" borderId="0" xfId="0" applyFont="1" applyFill="1" applyBorder="1" applyAlignment="1">
      <alignment horizontal="left" vertical="center" wrapText="1"/>
    </xf>
    <xf numFmtId="0" fontId="38" fillId="48" borderId="15" xfId="80" applyFont="1" applyFill="1" applyBorder="1" applyAlignment="1" applyProtection="1">
      <alignment horizontal="center" vertical="center" wrapText="1"/>
    </xf>
    <xf numFmtId="0" fontId="38" fillId="48" borderId="15" xfId="80" applyFont="1" applyFill="1" applyBorder="1" applyAlignment="1" applyProtection="1">
      <alignment horizontal="center" vertical="center"/>
    </xf>
    <xf numFmtId="0" fontId="4" fillId="48" borderId="15" xfId="0" applyFont="1" applyFill="1" applyBorder="1" applyAlignment="1">
      <alignment horizontal="left" vertical="center" wrapText="1"/>
    </xf>
    <xf numFmtId="0" fontId="38" fillId="48" borderId="0" xfId="80" applyFont="1" applyFill="1" applyBorder="1" applyAlignment="1" applyProtection="1">
      <alignment horizontal="left" vertical="center" wrapText="1"/>
    </xf>
    <xf numFmtId="0" fontId="25" fillId="48" borderId="15" xfId="0" applyFont="1" applyFill="1" applyBorder="1" applyAlignment="1" applyProtection="1">
      <alignment horizontal="right" vertical="center" wrapText="1"/>
    </xf>
    <xf numFmtId="0" fontId="25" fillId="48" borderId="15" xfId="0" applyFont="1" applyFill="1" applyBorder="1" applyAlignment="1" applyProtection="1">
      <alignment horizontal="right" vertical="center"/>
    </xf>
    <xf numFmtId="0" fontId="30" fillId="48" borderId="0" xfId="0" applyFont="1" applyFill="1" applyBorder="1" applyAlignment="1" applyProtection="1">
      <alignment horizontal="left" vertical="center" wrapText="1"/>
    </xf>
    <xf numFmtId="0" fontId="36" fillId="48" borderId="0" xfId="0" applyFont="1" applyFill="1" applyBorder="1" applyAlignment="1" applyProtection="1">
      <alignment horizontal="left" vertical="center"/>
    </xf>
    <xf numFmtId="0" fontId="25" fillId="0" borderId="11" xfId="0" applyFont="1" applyFill="1" applyBorder="1" applyAlignment="1" applyProtection="1">
      <alignment horizontal="left" vertical="top" wrapText="1"/>
      <protection locked="0"/>
    </xf>
    <xf numFmtId="0" fontId="25" fillId="0" borderId="24" xfId="0" applyFont="1" applyFill="1" applyBorder="1" applyAlignment="1" applyProtection="1">
      <alignment horizontal="left" vertical="top" wrapText="1"/>
      <protection locked="0"/>
    </xf>
    <xf numFmtId="0" fontId="25" fillId="0" borderId="41" xfId="0" applyFont="1" applyFill="1" applyBorder="1" applyAlignment="1" applyProtection="1">
      <alignment horizontal="left" vertical="top" wrapText="1"/>
      <protection locked="0"/>
    </xf>
    <xf numFmtId="17" fontId="25" fillId="0" borderId="47" xfId="89" applyNumberFormat="1" applyFont="1" applyFill="1" applyBorder="1" applyAlignment="1" applyProtection="1">
      <alignment horizontal="center" vertical="top" wrapText="1"/>
      <protection locked="0"/>
    </xf>
    <xf numFmtId="9" fontId="25" fillId="0" borderId="11" xfId="0" applyNumberFormat="1" applyFont="1" applyFill="1" applyBorder="1" applyAlignment="1" applyProtection="1">
      <alignment horizontal="left" vertical="top" wrapText="1"/>
      <protection locked="0"/>
    </xf>
    <xf numFmtId="9" fontId="25" fillId="0" borderId="24" xfId="0" applyNumberFormat="1" applyFont="1" applyFill="1" applyBorder="1" applyAlignment="1" applyProtection="1">
      <alignment horizontal="left" vertical="top" wrapText="1"/>
      <protection locked="0"/>
    </xf>
    <xf numFmtId="9" fontId="25" fillId="0" borderId="41" xfId="0" applyNumberFormat="1" applyFont="1" applyFill="1" applyBorder="1" applyAlignment="1" applyProtection="1">
      <alignment horizontal="left" vertical="top" wrapText="1"/>
      <protection locked="0"/>
    </xf>
    <xf numFmtId="0" fontId="25" fillId="24" borderId="21" xfId="89" applyFont="1" applyFill="1" applyBorder="1" applyAlignment="1" applyProtection="1">
      <alignment horizontal="center" vertical="top" wrapText="1"/>
    </xf>
    <xf numFmtId="0" fontId="24" fillId="26" borderId="0" xfId="89" applyFont="1" applyFill="1" applyBorder="1" applyAlignment="1" applyProtection="1">
      <alignment horizontal="left" vertical="center" wrapText="1"/>
      <protection locked="0"/>
    </xf>
    <xf numFmtId="0" fontId="25" fillId="48" borderId="0" xfId="0" applyFont="1" applyFill="1" applyBorder="1" applyAlignment="1" applyProtection="1">
      <alignment horizontal="left" vertical="center" wrapText="1"/>
    </xf>
    <xf numFmtId="0" fontId="82" fillId="26" borderId="0" xfId="89" applyFont="1" applyFill="1" applyBorder="1" applyAlignment="1" applyProtection="1">
      <alignment horizontal="left" vertical="top" wrapText="1"/>
      <protection locked="0"/>
    </xf>
    <xf numFmtId="0" fontId="25" fillId="24" borderId="57" xfId="91" applyFont="1" applyFill="1" applyBorder="1" applyAlignment="1" applyProtection="1">
      <alignment horizontal="left" vertical="top" wrapText="1"/>
    </xf>
    <xf numFmtId="0" fontId="25" fillId="24" borderId="17" xfId="91" applyFont="1" applyFill="1" applyBorder="1" applyAlignment="1" applyProtection="1">
      <alignment horizontal="left" vertical="top" wrapText="1"/>
    </xf>
    <xf numFmtId="9" fontId="25" fillId="0" borderId="47" xfId="91" applyNumberFormat="1" applyFont="1" applyFill="1" applyBorder="1" applyAlignment="1" applyProtection="1">
      <alignment horizontal="center" vertical="top" wrapText="1"/>
      <protection locked="0"/>
    </xf>
    <xf numFmtId="9" fontId="25" fillId="0" borderId="42" xfId="91" applyNumberFormat="1" applyFont="1" applyFill="1" applyBorder="1" applyAlignment="1" applyProtection="1">
      <alignment horizontal="center" vertical="top" wrapText="1"/>
      <protection locked="0"/>
    </xf>
    <xf numFmtId="0" fontId="25" fillId="25" borderId="62" xfId="91" applyFont="1" applyFill="1" applyBorder="1" applyAlignment="1" applyProtection="1">
      <alignment horizontal="left" vertical="top" wrapText="1"/>
    </xf>
    <xf numFmtId="0" fontId="25" fillId="25" borderId="63" xfId="91" applyFont="1" applyFill="1" applyBorder="1" applyAlignment="1" applyProtection="1">
      <alignment horizontal="left" vertical="top" wrapText="1"/>
    </xf>
    <xf numFmtId="0" fontId="25" fillId="25" borderId="64" xfId="91" applyFont="1" applyFill="1" applyBorder="1" applyAlignment="1" applyProtection="1">
      <alignment horizontal="left" vertical="top" wrapText="1"/>
    </xf>
    <xf numFmtId="9" fontId="25" fillId="0" borderId="18" xfId="89" applyNumberFormat="1" applyFont="1" applyFill="1" applyBorder="1" applyAlignment="1" applyProtection="1">
      <alignment horizontal="left" vertical="top" wrapText="1"/>
      <protection locked="0"/>
    </xf>
    <xf numFmtId="9" fontId="25" fillId="0" borderId="55" xfId="89" applyNumberFormat="1" applyFont="1" applyFill="1" applyBorder="1" applyAlignment="1" applyProtection="1">
      <alignment horizontal="left" vertical="top" wrapText="1"/>
      <protection locked="0"/>
    </xf>
    <xf numFmtId="0" fontId="25" fillId="24" borderId="24" xfId="91" applyFont="1" applyFill="1" applyBorder="1" applyAlignment="1" applyProtection="1">
      <alignment horizontal="left" vertical="top" wrapText="1"/>
    </xf>
    <xf numFmtId="0" fontId="25" fillId="0" borderId="11" xfId="91" applyFont="1" applyFill="1" applyBorder="1" applyAlignment="1" applyProtection="1">
      <alignment horizontal="left" vertical="top" wrapText="1"/>
      <protection locked="0"/>
    </xf>
    <xf numFmtId="0" fontId="25" fillId="0" borderId="24" xfId="91" applyFont="1" applyFill="1" applyBorder="1" applyAlignment="1" applyProtection="1">
      <alignment horizontal="left" vertical="top" wrapText="1"/>
      <protection locked="0"/>
    </xf>
    <xf numFmtId="0" fontId="25" fillId="0" borderId="41" xfId="91" applyFont="1" applyFill="1" applyBorder="1" applyAlignment="1" applyProtection="1">
      <alignment horizontal="left" vertical="top" wrapText="1"/>
      <protection locked="0"/>
    </xf>
    <xf numFmtId="0" fontId="25" fillId="24" borderId="21" xfId="91" applyFont="1" applyFill="1" applyBorder="1" applyAlignment="1" applyProtection="1">
      <alignment horizontal="left" vertical="top" wrapText="1"/>
    </xf>
    <xf numFmtId="9" fontId="25" fillId="0" borderId="11" xfId="91" applyNumberFormat="1" applyFont="1" applyFill="1" applyBorder="1" applyAlignment="1" applyProtection="1">
      <alignment horizontal="center" vertical="top" wrapText="1"/>
      <protection locked="0"/>
    </xf>
    <xf numFmtId="9" fontId="25" fillId="0" borderId="41" xfId="91" applyNumberFormat="1" applyFont="1" applyFill="1" applyBorder="1" applyAlignment="1" applyProtection="1">
      <alignment horizontal="center" vertical="top" wrapText="1"/>
      <protection locked="0"/>
    </xf>
    <xf numFmtId="0" fontId="25" fillId="24" borderId="32" xfId="91" applyFont="1" applyFill="1" applyBorder="1" applyAlignment="1" applyProtection="1">
      <alignment horizontal="left" vertical="top" wrapText="1"/>
    </xf>
    <xf numFmtId="0" fontId="25" fillId="24" borderId="41" xfId="91" applyFont="1" applyFill="1" applyBorder="1" applyAlignment="1" applyProtection="1">
      <alignment horizontal="left" vertical="top" wrapText="1"/>
    </xf>
    <xf numFmtId="0" fontId="25" fillId="24" borderId="52" xfId="91" applyFont="1" applyFill="1" applyBorder="1" applyAlignment="1" applyProtection="1">
      <alignment horizontal="left" vertical="top" wrapText="1"/>
    </xf>
    <xf numFmtId="0" fontId="25" fillId="24" borderId="53" xfId="91" applyFont="1" applyFill="1" applyBorder="1" applyAlignment="1" applyProtection="1">
      <alignment horizontal="left" vertical="top" wrapText="1"/>
    </xf>
    <xf numFmtId="0" fontId="25" fillId="24" borderId="54" xfId="91" applyFont="1" applyFill="1" applyBorder="1" applyAlignment="1" applyProtection="1">
      <alignment horizontal="left" vertical="top" wrapText="1"/>
    </xf>
    <xf numFmtId="9" fontId="25" fillId="0" borderId="49" xfId="91" applyNumberFormat="1" applyFont="1" applyFill="1" applyBorder="1" applyAlignment="1" applyProtection="1">
      <alignment horizontal="center" vertical="center" wrapText="1"/>
      <protection locked="0"/>
    </xf>
    <xf numFmtId="9" fontId="25" fillId="0" borderId="59" xfId="91" applyNumberFormat="1" applyFont="1" applyFill="1" applyBorder="1" applyAlignment="1" applyProtection="1">
      <alignment horizontal="center" vertical="center" wrapText="1"/>
      <protection locked="0"/>
    </xf>
    <xf numFmtId="0" fontId="25" fillId="0" borderId="20" xfId="91" applyFont="1" applyFill="1" applyBorder="1" applyAlignment="1" applyProtection="1">
      <alignment horizontal="left" vertical="top" wrapText="1"/>
      <protection locked="0"/>
    </xf>
    <xf numFmtId="0" fontId="25" fillId="0" borderId="57" xfId="91" applyFont="1" applyFill="1" applyBorder="1" applyAlignment="1" applyProtection="1">
      <alignment horizontal="left" vertical="top" wrapText="1"/>
      <protection locked="0"/>
    </xf>
    <xf numFmtId="0" fontId="25" fillId="0" borderId="58" xfId="91" applyFont="1" applyFill="1" applyBorder="1" applyAlignment="1" applyProtection="1">
      <alignment horizontal="left" vertical="top" wrapText="1"/>
      <protection locked="0"/>
    </xf>
    <xf numFmtId="0" fontId="24" fillId="25" borderId="50" xfId="91" applyFont="1" applyFill="1" applyBorder="1" applyAlignment="1" applyProtection="1">
      <alignment vertical="top" wrapText="1"/>
    </xf>
    <xf numFmtId="0" fontId="24" fillId="25" borderId="51" xfId="91" applyFont="1" applyFill="1" applyBorder="1" applyAlignment="1" applyProtection="1">
      <alignment vertical="top" wrapText="1"/>
    </xf>
    <xf numFmtId="0" fontId="25" fillId="24" borderId="18" xfId="91" applyFont="1" applyFill="1" applyBorder="1" applyAlignment="1" applyProtection="1">
      <alignment horizontal="left" wrapText="1"/>
    </xf>
    <xf numFmtId="0" fontId="25" fillId="26" borderId="47" xfId="91" applyFont="1" applyFill="1" applyBorder="1" applyAlignment="1" applyProtection="1">
      <alignment horizontal="center" vertical="top" wrapText="1"/>
      <protection locked="0"/>
    </xf>
    <xf numFmtId="0" fontId="25" fillId="26" borderId="18" xfId="91" applyFont="1" applyFill="1" applyBorder="1" applyAlignment="1" applyProtection="1">
      <alignment horizontal="center" vertical="top" wrapText="1"/>
      <protection locked="0"/>
    </xf>
    <xf numFmtId="0" fontId="25" fillId="26" borderId="42" xfId="91" applyFont="1" applyFill="1" applyBorder="1" applyAlignment="1" applyProtection="1">
      <alignment horizontal="center" vertical="top" wrapText="1"/>
      <protection locked="0"/>
    </xf>
    <xf numFmtId="0" fontId="25" fillId="0" borderId="11" xfId="91" applyFont="1" applyFill="1" applyBorder="1" applyAlignment="1" applyProtection="1">
      <alignment horizontal="center" vertical="top" wrapText="1"/>
      <protection locked="0"/>
    </xf>
    <xf numFmtId="0" fontId="25" fillId="0" borderId="24" xfId="91" applyFont="1" applyFill="1" applyBorder="1" applyAlignment="1" applyProtection="1">
      <alignment horizontal="center" vertical="top" wrapText="1"/>
      <protection locked="0"/>
    </xf>
    <xf numFmtId="0" fontId="25" fillId="0" borderId="41" xfId="91" applyFont="1" applyFill="1" applyBorder="1" applyAlignment="1" applyProtection="1">
      <alignment horizontal="center" vertical="top" wrapText="1"/>
      <protection locked="0"/>
    </xf>
    <xf numFmtId="0" fontId="25" fillId="24" borderId="32" xfId="91" applyFont="1" applyFill="1" applyBorder="1" applyAlignment="1" applyProtection="1">
      <alignment horizontal="left"/>
    </xf>
    <xf numFmtId="0" fontId="25" fillId="24" borderId="24" xfId="91" applyFont="1" applyFill="1" applyBorder="1" applyAlignment="1" applyProtection="1">
      <alignment horizontal="left"/>
    </xf>
    <xf numFmtId="0" fontId="25" fillId="24" borderId="18" xfId="91" applyFont="1" applyFill="1" applyBorder="1" applyAlignment="1" applyProtection="1">
      <alignment horizontal="left"/>
    </xf>
    <xf numFmtId="0" fontId="25" fillId="24" borderId="55" xfId="91" applyFont="1" applyFill="1" applyBorder="1" applyAlignment="1" applyProtection="1">
      <alignment horizontal="left"/>
    </xf>
    <xf numFmtId="0" fontId="25" fillId="0" borderId="47" xfId="91" applyFont="1" applyFill="1" applyBorder="1" applyAlignment="1" applyProtection="1">
      <alignment horizontal="center" vertical="top" wrapText="1"/>
      <protection locked="0"/>
    </xf>
    <xf numFmtId="0" fontId="25" fillId="0" borderId="18" xfId="91" applyFont="1" applyFill="1" applyBorder="1" applyAlignment="1" applyProtection="1">
      <alignment horizontal="center" vertical="top" wrapText="1"/>
      <protection locked="0"/>
    </xf>
    <xf numFmtId="0" fontId="25" fillId="0" borderId="42" xfId="91" applyFont="1" applyFill="1" applyBorder="1" applyAlignment="1" applyProtection="1">
      <alignment horizontal="center" vertical="top" wrapText="1"/>
      <protection locked="0"/>
    </xf>
    <xf numFmtId="9" fontId="25" fillId="0" borderId="11" xfId="91" applyNumberFormat="1" applyFont="1" applyFill="1" applyBorder="1" applyAlignment="1" applyProtection="1">
      <alignment horizontal="left" vertical="top" wrapText="1"/>
      <protection locked="0"/>
    </xf>
    <xf numFmtId="9" fontId="25" fillId="0" borderId="24" xfId="91" applyNumberFormat="1" applyFont="1" applyFill="1" applyBorder="1" applyAlignment="1" applyProtection="1">
      <alignment horizontal="left" vertical="top" wrapText="1"/>
      <protection locked="0"/>
    </xf>
    <xf numFmtId="9" fontId="25" fillId="0" borderId="41" xfId="91" applyNumberFormat="1" applyFont="1" applyFill="1" applyBorder="1" applyAlignment="1" applyProtection="1">
      <alignment horizontal="left" vertical="top" wrapText="1"/>
      <protection locked="0"/>
    </xf>
    <xf numFmtId="0" fontId="25" fillId="25" borderId="37" xfId="91" applyFont="1" applyFill="1" applyBorder="1" applyAlignment="1" applyProtection="1">
      <alignment horizontal="center"/>
    </xf>
    <xf numFmtId="0" fontId="25" fillId="25" borderId="15" xfId="91" applyFont="1" applyFill="1" applyBorder="1" applyAlignment="1" applyProtection="1">
      <alignment horizontal="center"/>
    </xf>
    <xf numFmtId="0" fontId="25" fillId="25" borderId="19" xfId="91" applyFont="1" applyFill="1" applyBorder="1" applyAlignment="1" applyProtection="1">
      <alignment horizontal="center"/>
    </xf>
    <xf numFmtId="0" fontId="35" fillId="25" borderId="40" xfId="91" applyFont="1" applyFill="1" applyBorder="1" applyAlignment="1" applyProtection="1">
      <alignment horizontal="center" vertical="top" wrapText="1"/>
    </xf>
    <xf numFmtId="0" fontId="35" fillId="25" borderId="0" xfId="91" applyFont="1" applyFill="1" applyBorder="1" applyAlignment="1" applyProtection="1">
      <alignment horizontal="center" vertical="top" wrapText="1"/>
    </xf>
    <xf numFmtId="0" fontId="35" fillId="25" borderId="13" xfId="91" applyFont="1" applyFill="1" applyBorder="1" applyAlignment="1" applyProtection="1">
      <alignment horizontal="center" vertical="top" wrapText="1"/>
    </xf>
    <xf numFmtId="9" fontId="30" fillId="24" borderId="49" xfId="91" applyNumberFormat="1" applyFont="1" applyFill="1" applyBorder="1" applyAlignment="1" applyProtection="1">
      <alignment horizontal="left" vertical="top" wrapText="1"/>
    </xf>
    <xf numFmtId="9" fontId="30" fillId="24" borderId="53" xfId="91" applyNumberFormat="1" applyFont="1" applyFill="1" applyBorder="1" applyAlignment="1" applyProtection="1">
      <alignment horizontal="left" vertical="top" wrapText="1"/>
    </xf>
    <xf numFmtId="9" fontId="30" fillId="24" borderId="54" xfId="91" applyNumberFormat="1" applyFont="1" applyFill="1" applyBorder="1" applyAlignment="1" applyProtection="1">
      <alignment horizontal="left" vertical="top" wrapText="1"/>
    </xf>
    <xf numFmtId="9" fontId="25" fillId="0" borderId="21" xfId="0" applyNumberFormat="1" applyFont="1" applyFill="1" applyBorder="1" applyAlignment="1" applyProtection="1">
      <alignment horizontal="left" vertical="top" wrapText="1"/>
      <protection locked="0"/>
    </xf>
    <xf numFmtId="0" fontId="25" fillId="24" borderId="18" xfId="91" applyFont="1" applyFill="1" applyBorder="1" applyAlignment="1" applyProtection="1">
      <alignment horizontal="left" vertical="top" wrapText="1"/>
    </xf>
    <xf numFmtId="0" fontId="30" fillId="24" borderId="52" xfId="91" applyFont="1" applyFill="1" applyBorder="1" applyAlignment="1" applyProtection="1">
      <alignment horizontal="center" vertical="center" wrapText="1"/>
    </xf>
    <xf numFmtId="0" fontId="30" fillId="24" borderId="53" xfId="91" applyFont="1" applyFill="1" applyBorder="1" applyAlignment="1" applyProtection="1">
      <alignment horizontal="center" vertical="center" wrapText="1"/>
    </xf>
    <xf numFmtId="0" fontId="30" fillId="24" borderId="54" xfId="91" applyFont="1" applyFill="1" applyBorder="1" applyAlignment="1" applyProtection="1">
      <alignment horizontal="center" vertical="center" wrapText="1"/>
    </xf>
    <xf numFmtId="9" fontId="30" fillId="24" borderId="59" xfId="91" applyNumberFormat="1" applyFont="1" applyFill="1" applyBorder="1" applyAlignment="1" applyProtection="1">
      <alignment horizontal="left" vertical="top" wrapText="1"/>
    </xf>
    <xf numFmtId="0" fontId="25" fillId="0" borderId="21" xfId="0" applyFont="1" applyFill="1" applyBorder="1" applyAlignment="1" applyProtection="1">
      <alignment horizontal="left" vertical="top" wrapText="1"/>
      <protection locked="0"/>
    </xf>
    <xf numFmtId="9" fontId="25" fillId="0" borderId="16" xfId="0" applyNumberFormat="1" applyFont="1" applyFill="1" applyBorder="1" applyAlignment="1" applyProtection="1">
      <alignment horizontal="left" vertical="top" wrapText="1"/>
      <protection locked="0"/>
    </xf>
    <xf numFmtId="9" fontId="25" fillId="0" borderId="38" xfId="0" applyNumberFormat="1" applyFont="1" applyFill="1" applyBorder="1" applyAlignment="1" applyProtection="1">
      <alignment horizontal="left" vertical="top" wrapText="1"/>
      <protection locked="0"/>
    </xf>
    <xf numFmtId="9" fontId="25" fillId="0" borderId="18" xfId="0" applyNumberFormat="1" applyFont="1" applyFill="1" applyBorder="1" applyAlignment="1" applyProtection="1">
      <alignment horizontal="left" vertical="top" wrapText="1"/>
      <protection locked="0"/>
    </xf>
    <xf numFmtId="9" fontId="25" fillId="0" borderId="55" xfId="0" applyNumberFormat="1" applyFont="1" applyFill="1" applyBorder="1" applyAlignment="1" applyProtection="1">
      <alignment horizontal="left" vertical="top" wrapText="1"/>
      <protection locked="0"/>
    </xf>
    <xf numFmtId="0" fontId="25" fillId="0" borderId="17" xfId="91" applyFont="1" applyFill="1" applyBorder="1" applyAlignment="1" applyProtection="1">
      <alignment horizontal="left" vertical="top" wrapText="1"/>
      <protection locked="0"/>
    </xf>
    <xf numFmtId="9" fontId="25" fillId="0" borderId="20" xfId="91" applyNumberFormat="1" applyFont="1" applyFill="1" applyBorder="1" applyAlignment="1" applyProtection="1">
      <alignment horizontal="left" vertical="top" wrapText="1"/>
      <protection locked="0"/>
    </xf>
    <xf numFmtId="9" fontId="25" fillId="0" borderId="17" xfId="91" applyNumberFormat="1" applyFont="1" applyFill="1" applyBorder="1" applyAlignment="1" applyProtection="1">
      <alignment horizontal="left" vertical="top" wrapText="1"/>
      <protection locked="0"/>
    </xf>
    <xf numFmtId="9" fontId="25" fillId="0" borderId="44" xfId="91" applyNumberFormat="1" applyFont="1" applyFill="1" applyBorder="1" applyAlignment="1" applyProtection="1">
      <alignment horizontal="left" vertical="top" wrapText="1"/>
      <protection locked="0"/>
    </xf>
    <xf numFmtId="9" fontId="25" fillId="0" borderId="45" xfId="91" applyNumberFormat="1" applyFont="1" applyFill="1" applyBorder="1" applyAlignment="1" applyProtection="1">
      <alignment horizontal="left" vertical="top" wrapText="1"/>
      <protection locked="0"/>
    </xf>
    <xf numFmtId="0" fontId="25" fillId="24" borderId="60" xfId="91" applyFont="1" applyFill="1" applyBorder="1" applyAlignment="1" applyProtection="1">
      <alignment horizontal="center" vertical="top" wrapText="1"/>
    </xf>
    <xf numFmtId="0" fontId="25" fillId="24" borderId="61" xfId="91" applyFont="1" applyFill="1" applyBorder="1" applyAlignment="1" applyProtection="1">
      <alignment horizontal="center" vertical="top" wrapText="1"/>
    </xf>
    <xf numFmtId="0" fontId="30" fillId="24" borderId="48" xfId="91" applyFont="1" applyFill="1" applyBorder="1" applyAlignment="1" applyProtection="1">
      <alignment horizontal="center" vertical="top" wrapText="1"/>
    </xf>
    <xf numFmtId="0" fontId="30" fillId="24" borderId="30" xfId="91" applyFont="1" applyFill="1" applyBorder="1" applyAlignment="1" applyProtection="1">
      <alignment horizontal="center" vertical="top" wrapText="1"/>
    </xf>
    <xf numFmtId="0" fontId="30" fillId="24" borderId="43" xfId="91" applyFont="1" applyFill="1" applyBorder="1" applyAlignment="1" applyProtection="1">
      <alignment horizontal="center" vertical="top" wrapText="1"/>
    </xf>
    <xf numFmtId="0" fontId="25" fillId="0" borderId="20" xfId="91" applyFont="1" applyFill="1" applyBorder="1" applyAlignment="1" applyProtection="1">
      <alignment horizontal="center" vertical="top" wrapText="1"/>
      <protection locked="0"/>
    </xf>
    <xf numFmtId="0" fontId="25" fillId="0" borderId="17" xfId="91" applyFont="1" applyFill="1" applyBorder="1" applyAlignment="1" applyProtection="1">
      <alignment horizontal="center" vertical="top" wrapText="1"/>
      <protection locked="0"/>
    </xf>
    <xf numFmtId="9" fontId="25" fillId="0" borderId="20" xfId="91" applyNumberFormat="1" applyFont="1" applyFill="1" applyBorder="1" applyAlignment="1" applyProtection="1">
      <alignment horizontal="center" vertical="top" wrapText="1"/>
      <protection locked="0"/>
    </xf>
    <xf numFmtId="9" fontId="25" fillId="0" borderId="58" xfId="91" applyNumberFormat="1" applyFont="1" applyFill="1" applyBorder="1" applyAlignment="1" applyProtection="1">
      <alignment horizontal="center" vertical="top" wrapText="1"/>
      <protection locked="0"/>
    </xf>
    <xf numFmtId="0" fontId="25" fillId="24" borderId="40" xfId="91" applyFont="1" applyFill="1" applyBorder="1" applyAlignment="1" applyProtection="1">
      <alignment horizontal="left" vertical="top" wrapText="1"/>
    </xf>
    <xf numFmtId="0" fontId="25" fillId="24" borderId="0" xfId="91" applyFont="1" applyFill="1" applyBorder="1" applyAlignment="1" applyProtection="1">
      <alignment horizontal="left" vertical="top" wrapText="1"/>
    </xf>
    <xf numFmtId="9" fontId="25" fillId="0" borderId="29" xfId="91" applyNumberFormat="1" applyFont="1" applyFill="1" applyBorder="1" applyAlignment="1" applyProtection="1">
      <alignment horizontal="center" vertical="top" wrapText="1"/>
      <protection locked="0"/>
    </xf>
    <xf numFmtId="9" fontId="25" fillId="0" borderId="15" xfId="91" applyNumberFormat="1" applyFont="1" applyFill="1" applyBorder="1" applyAlignment="1" applyProtection="1">
      <alignment horizontal="center" vertical="top" wrapText="1"/>
      <protection locked="0"/>
    </xf>
    <xf numFmtId="9" fontId="25" fillId="0" borderId="19" xfId="91" applyNumberFormat="1" applyFont="1" applyFill="1" applyBorder="1" applyAlignment="1" applyProtection="1">
      <alignment horizontal="center" vertical="top" wrapText="1"/>
      <protection locked="0"/>
    </xf>
    <xf numFmtId="0" fontId="25" fillId="27" borderId="24" xfId="91" applyNumberFormat="1" applyFont="1" applyFill="1" applyBorder="1" applyAlignment="1" applyProtection="1">
      <alignment horizontal="left" vertical="top" wrapText="1"/>
    </xf>
    <xf numFmtId="0" fontId="25" fillId="27" borderId="21" xfId="91" applyNumberFormat="1" applyFont="1" applyFill="1" applyBorder="1" applyAlignment="1" applyProtection="1">
      <alignment horizontal="left" vertical="top" wrapText="1"/>
    </xf>
    <xf numFmtId="9" fontId="25" fillId="0" borderId="16" xfId="0" applyNumberFormat="1" applyFont="1" applyFill="1" applyBorder="1" applyAlignment="1" applyProtection="1">
      <alignment horizontal="center" vertical="center" wrapText="1"/>
      <protection locked="0"/>
    </xf>
    <xf numFmtId="0" fontId="25" fillId="27" borderId="18" xfId="91" applyNumberFormat="1" applyFont="1" applyFill="1" applyBorder="1" applyAlignment="1" applyProtection="1">
      <alignment horizontal="left" vertical="top" wrapText="1"/>
    </xf>
    <xf numFmtId="0" fontId="25" fillId="27" borderId="55" xfId="91" applyNumberFormat="1" applyFont="1" applyFill="1" applyBorder="1" applyAlignment="1" applyProtection="1">
      <alignment horizontal="left" vertical="top" wrapText="1"/>
    </xf>
    <xf numFmtId="9" fontId="25" fillId="0" borderId="16" xfId="91" applyNumberFormat="1" applyFont="1" applyFill="1" applyBorder="1" applyAlignment="1" applyProtection="1">
      <alignment horizontal="center" vertical="center" wrapText="1"/>
      <protection locked="0"/>
    </xf>
    <xf numFmtId="0" fontId="25" fillId="24" borderId="36" xfId="91" applyFont="1" applyFill="1" applyBorder="1" applyAlignment="1" applyProtection="1">
      <alignment horizontal="left" vertical="top" wrapText="1"/>
    </xf>
    <xf numFmtId="0" fontId="25" fillId="24" borderId="55" xfId="91" applyFont="1" applyFill="1" applyBorder="1" applyAlignment="1" applyProtection="1">
      <alignment horizontal="left" vertical="top" wrapText="1"/>
    </xf>
    <xf numFmtId="0" fontId="24" fillId="45" borderId="50" xfId="91" applyFont="1" applyFill="1" applyBorder="1" applyAlignment="1" applyProtection="1">
      <alignment horizontal="left" vertical="top" wrapText="1"/>
    </xf>
    <xf numFmtId="0" fontId="24" fillId="45" borderId="51" xfId="91" applyFont="1" applyFill="1" applyBorder="1" applyAlignment="1" applyProtection="1">
      <alignment horizontal="left" vertical="top" wrapText="1"/>
    </xf>
    <xf numFmtId="0" fontId="25" fillId="24" borderId="37" xfId="91" applyFont="1" applyFill="1" applyBorder="1" applyAlignment="1" applyProtection="1">
      <alignment horizontal="left" vertical="top" wrapText="1"/>
    </xf>
    <xf numFmtId="0" fontId="25" fillId="24" borderId="15" xfId="91" applyFont="1" applyFill="1" applyBorder="1" applyAlignment="1" applyProtection="1">
      <alignment horizontal="left" vertical="top" wrapText="1"/>
    </xf>
    <xf numFmtId="0" fontId="25" fillId="24" borderId="23" xfId="91" applyFont="1" applyFill="1" applyBorder="1" applyAlignment="1" applyProtection="1">
      <alignment horizontal="left" vertical="top" wrapText="1"/>
    </xf>
    <xf numFmtId="0" fontId="25" fillId="25" borderId="37" xfId="91" applyFont="1" applyFill="1" applyBorder="1" applyAlignment="1" applyProtection="1">
      <alignment horizontal="left" vertical="top" wrapText="1"/>
    </xf>
    <xf numFmtId="0" fontId="25" fillId="25" borderId="0" xfId="91" applyFont="1" applyFill="1" applyBorder="1" applyAlignment="1" applyProtection="1">
      <alignment horizontal="left" vertical="top" wrapText="1"/>
    </xf>
    <xf numFmtId="9" fontId="25" fillId="0" borderId="24" xfId="91" applyNumberFormat="1" applyFont="1" applyFill="1" applyBorder="1" applyAlignment="1" applyProtection="1">
      <alignment horizontal="center" vertical="top" wrapText="1"/>
      <protection locked="0"/>
    </xf>
    <xf numFmtId="0" fontId="25" fillId="24" borderId="33" xfId="91" applyFont="1" applyFill="1" applyBorder="1" applyAlignment="1" applyProtection="1">
      <alignment horizontal="left" vertical="top" wrapText="1"/>
    </xf>
    <xf numFmtId="0" fontId="24" fillId="25" borderId="50" xfId="91" applyFont="1" applyFill="1" applyBorder="1" applyAlignment="1" applyProtection="1">
      <alignment horizontal="left" vertical="top" wrapText="1"/>
    </xf>
    <xf numFmtId="0" fontId="24" fillId="25" borderId="51" xfId="91" applyFont="1" applyFill="1" applyBorder="1" applyAlignment="1" applyProtection="1">
      <alignment horizontal="left" vertical="top" wrapText="1"/>
    </xf>
    <xf numFmtId="0" fontId="25" fillId="27" borderId="52" xfId="91" applyNumberFormat="1" applyFont="1" applyFill="1" applyBorder="1" applyAlignment="1" applyProtection="1">
      <alignment horizontal="left" vertical="top" wrapText="1"/>
    </xf>
    <xf numFmtId="0" fontId="25" fillId="27" borderId="53" xfId="91" applyNumberFormat="1" applyFont="1" applyFill="1" applyBorder="1" applyAlignment="1" applyProtection="1">
      <alignment horizontal="left" vertical="top" wrapText="1"/>
    </xf>
    <xf numFmtId="0" fontId="25" fillId="27" borderId="59" xfId="91" applyNumberFormat="1" applyFont="1" applyFill="1" applyBorder="1" applyAlignment="1" applyProtection="1">
      <alignment horizontal="left" vertical="top" wrapText="1"/>
    </xf>
    <xf numFmtId="0" fontId="30" fillId="27" borderId="37" xfId="91" applyNumberFormat="1" applyFont="1" applyFill="1" applyBorder="1" applyAlignment="1" applyProtection="1">
      <alignment horizontal="left" vertical="center" wrapText="1"/>
    </xf>
    <xf numFmtId="0" fontId="30" fillId="27" borderId="15" xfId="91" applyFont="1" applyFill="1" applyBorder="1" applyAlignment="1" applyProtection="1">
      <alignment horizontal="left" vertical="center" wrapText="1"/>
    </xf>
    <xf numFmtId="0" fontId="30" fillId="27" borderId="23" xfId="91" applyFont="1" applyFill="1" applyBorder="1" applyAlignment="1" applyProtection="1">
      <alignment horizontal="left" vertical="center" wrapText="1"/>
    </xf>
    <xf numFmtId="0" fontId="30" fillId="27" borderId="11" xfId="91" applyNumberFormat="1" applyFont="1" applyFill="1" applyBorder="1" applyAlignment="1" applyProtection="1">
      <alignment horizontal="center" vertical="top" wrapText="1"/>
    </xf>
    <xf numFmtId="0" fontId="30" fillId="27" borderId="21" xfId="91" applyNumberFormat="1" applyFont="1" applyFill="1" applyBorder="1" applyAlignment="1" applyProtection="1">
      <alignment horizontal="center" vertical="top" wrapText="1"/>
    </xf>
    <xf numFmtId="9" fontId="25" fillId="24" borderId="32" xfId="112" applyFont="1" applyFill="1" applyBorder="1" applyAlignment="1" applyProtection="1">
      <alignment horizontal="left" vertical="top" wrapText="1"/>
    </xf>
    <xf numFmtId="9" fontId="25" fillId="24" borderId="24" xfId="112" applyFont="1" applyFill="1" applyBorder="1" applyAlignment="1" applyProtection="1">
      <alignment horizontal="left" vertical="top" wrapText="1"/>
    </xf>
    <xf numFmtId="9" fontId="25" fillId="24" borderId="21" xfId="112" applyFont="1" applyFill="1" applyBorder="1" applyAlignment="1" applyProtection="1">
      <alignment horizontal="left" vertical="top" wrapText="1"/>
    </xf>
    <xf numFmtId="1" fontId="25" fillId="0" borderId="11" xfId="91" applyNumberFormat="1" applyFont="1" applyFill="1" applyBorder="1" applyAlignment="1" applyProtection="1">
      <alignment horizontal="left" vertical="top" wrapText="1"/>
      <protection locked="0"/>
    </xf>
    <xf numFmtId="1" fontId="25" fillId="0" borderId="41" xfId="91" applyNumberFormat="1" applyFont="1" applyFill="1" applyBorder="1" applyAlignment="1" applyProtection="1">
      <alignment horizontal="left" vertical="top" wrapText="1"/>
      <protection locked="0"/>
    </xf>
    <xf numFmtId="9" fontId="25" fillId="24" borderId="32" xfId="112" applyFont="1" applyFill="1" applyBorder="1" applyAlignment="1" applyProtection="1">
      <alignment vertical="top" wrapText="1"/>
    </xf>
    <xf numFmtId="9" fontId="25" fillId="24" borderId="24" xfId="112" applyFont="1" applyFill="1" applyBorder="1" applyAlignment="1" applyProtection="1">
      <alignment vertical="top" wrapText="1"/>
    </xf>
    <xf numFmtId="9" fontId="25" fillId="24" borderId="21" xfId="112" applyFont="1" applyFill="1" applyBorder="1" applyAlignment="1" applyProtection="1">
      <alignment vertical="top" wrapText="1"/>
    </xf>
    <xf numFmtId="0" fontId="30" fillId="24" borderId="24" xfId="91" applyFont="1" applyFill="1" applyBorder="1" applyAlignment="1" applyProtection="1">
      <alignment horizontal="left" vertical="top" wrapText="1"/>
    </xf>
    <xf numFmtId="165" fontId="25" fillId="0" borderId="11" xfId="55" applyNumberFormat="1" applyFont="1" applyFill="1" applyBorder="1" applyAlignment="1" applyProtection="1">
      <alignment horizontal="left" vertical="top" wrapText="1"/>
      <protection locked="0"/>
    </xf>
    <xf numFmtId="165" fontId="25" fillId="0" borderId="24" xfId="55" applyNumberFormat="1" applyFont="1" applyFill="1" applyBorder="1" applyAlignment="1" applyProtection="1">
      <alignment horizontal="left" vertical="top" wrapText="1"/>
      <protection locked="0"/>
    </xf>
    <xf numFmtId="165" fontId="25" fillId="0" borderId="41" xfId="55" applyNumberFormat="1" applyFont="1" applyFill="1" applyBorder="1" applyAlignment="1" applyProtection="1">
      <alignment horizontal="left" vertical="top" wrapText="1"/>
      <protection locked="0"/>
    </xf>
    <xf numFmtId="0" fontId="25" fillId="24" borderId="24" xfId="91" applyFont="1" applyFill="1" applyBorder="1" applyAlignment="1" applyProtection="1">
      <alignment horizontal="center" vertical="top" wrapText="1"/>
    </xf>
    <xf numFmtId="0" fontId="25" fillId="24" borderId="21" xfId="91" applyFont="1" applyFill="1" applyBorder="1" applyAlignment="1" applyProtection="1">
      <alignment horizontal="center" vertical="top" wrapText="1"/>
    </xf>
    <xf numFmtId="0" fontId="25" fillId="24" borderId="32" xfId="91" applyFont="1" applyFill="1" applyBorder="1" applyAlignment="1" applyProtection="1">
      <alignment horizontal="center" vertical="top" wrapText="1"/>
    </xf>
    <xf numFmtId="0" fontId="25" fillId="24" borderId="41" xfId="91" applyFont="1" applyFill="1" applyBorder="1" applyAlignment="1" applyProtection="1">
      <alignment horizontal="center" vertical="top" wrapText="1"/>
    </xf>
    <xf numFmtId="0" fontId="25" fillId="24" borderId="29" xfId="91" applyFont="1" applyFill="1" applyBorder="1" applyAlignment="1" applyProtection="1">
      <alignment horizontal="center" vertical="top" wrapText="1"/>
    </xf>
    <xf numFmtId="0" fontId="25" fillId="24" borderId="23" xfId="91" applyFont="1" applyFill="1" applyBorder="1" applyAlignment="1" applyProtection="1">
      <alignment horizontal="center" vertical="top" wrapText="1"/>
    </xf>
    <xf numFmtId="165" fontId="25" fillId="0" borderId="29" xfId="55" applyNumberFormat="1" applyFont="1" applyFill="1" applyBorder="1" applyAlignment="1" applyProtection="1">
      <alignment horizontal="left" vertical="top" wrapText="1"/>
      <protection locked="0"/>
    </xf>
    <xf numFmtId="165" fontId="25" fillId="0" borderId="19" xfId="55" applyNumberFormat="1" applyFont="1" applyFill="1" applyBorder="1" applyAlignment="1" applyProtection="1">
      <alignment horizontal="left" vertical="top" wrapText="1"/>
      <protection locked="0"/>
    </xf>
    <xf numFmtId="49" fontId="25" fillId="0" borderId="11" xfId="55" applyNumberFormat="1" applyFont="1" applyFill="1" applyBorder="1" applyAlignment="1" applyProtection="1">
      <alignment horizontal="left" vertical="top" wrapText="1"/>
      <protection locked="0"/>
    </xf>
    <xf numFmtId="49" fontId="25" fillId="0" borderId="41" xfId="55" applyNumberFormat="1" applyFont="1" applyFill="1" applyBorder="1" applyAlignment="1" applyProtection="1">
      <alignment horizontal="left" vertical="top" wrapText="1"/>
      <protection locked="0"/>
    </xf>
    <xf numFmtId="0" fontId="25" fillId="24" borderId="32" xfId="91" applyFont="1" applyFill="1" applyBorder="1" applyAlignment="1" applyProtection="1">
      <alignment horizontal="left" vertical="center" wrapText="1"/>
    </xf>
    <xf numFmtId="0" fontId="25" fillId="24" borderId="24" xfId="91" applyFont="1" applyFill="1" applyBorder="1" applyAlignment="1" applyProtection="1">
      <alignment horizontal="left" vertical="center" wrapText="1"/>
    </xf>
    <xf numFmtId="0" fontId="25" fillId="24" borderId="23" xfId="91" applyFont="1" applyFill="1" applyBorder="1" applyAlignment="1" applyProtection="1">
      <alignment horizontal="left"/>
    </xf>
    <xf numFmtId="0" fontId="24" fillId="26" borderId="0" xfId="91" applyFont="1" applyFill="1" applyBorder="1" applyAlignment="1" applyProtection="1">
      <alignment horizontal="right" vertical="top" wrapText="1"/>
      <protection locked="0"/>
    </xf>
    <xf numFmtId="0" fontId="24" fillId="26" borderId="0" xfId="91" applyFont="1" applyFill="1" applyBorder="1" applyAlignment="1" applyProtection="1">
      <alignment horizontal="left" vertical="top" wrapText="1"/>
      <protection locked="0"/>
    </xf>
    <xf numFmtId="0" fontId="4" fillId="26" borderId="0" xfId="91" applyFont="1" applyFill="1" applyBorder="1" applyAlignment="1" applyProtection="1">
      <alignment horizontal="left" vertical="top" wrapText="1"/>
      <protection locked="0"/>
    </xf>
    <xf numFmtId="0" fontId="82" fillId="26" borderId="0" xfId="91" applyFont="1" applyFill="1" applyBorder="1" applyAlignment="1" applyProtection="1">
      <alignment horizontal="left" vertical="top" wrapText="1"/>
      <protection locked="0"/>
    </xf>
    <xf numFmtId="0" fontId="63" fillId="26" borderId="0" xfId="89" applyFont="1" applyFill="1" applyBorder="1" applyAlignment="1" applyProtection="1">
      <alignment horizontal="center" vertical="top" wrapText="1"/>
    </xf>
    <xf numFmtId="9" fontId="25" fillId="48" borderId="11" xfId="89" applyNumberFormat="1" applyFont="1" applyFill="1" applyBorder="1" applyAlignment="1" applyProtection="1">
      <alignment horizontal="center" vertical="top" wrapText="1"/>
      <protection locked="0"/>
    </xf>
    <xf numFmtId="9" fontId="25" fillId="48" borderId="41" xfId="89" applyNumberFormat="1" applyFont="1" applyFill="1" applyBorder="1" applyAlignment="1" applyProtection="1">
      <alignment horizontal="center" vertical="top" wrapText="1"/>
      <protection locked="0"/>
    </xf>
    <xf numFmtId="0" fontId="67" fillId="26" borderId="0" xfId="89" applyFont="1" applyFill="1" applyBorder="1" applyAlignment="1" applyProtection="1">
      <alignment horizontal="left" vertical="top" wrapText="1"/>
    </xf>
    <xf numFmtId="165" fontId="25" fillId="0" borderId="29" xfId="64" applyNumberFormat="1" applyFont="1" applyFill="1" applyBorder="1" applyAlignment="1" applyProtection="1">
      <alignment horizontal="left" vertical="top" wrapText="1"/>
      <protection locked="0"/>
    </xf>
    <xf numFmtId="165" fontId="25" fillId="0" borderId="19" xfId="64" applyNumberFormat="1" applyFont="1" applyFill="1" applyBorder="1" applyAlignment="1" applyProtection="1">
      <alignment horizontal="left" vertical="top" wrapText="1"/>
      <protection locked="0"/>
    </xf>
    <xf numFmtId="49" fontId="25" fillId="0" borderId="11" xfId="64" applyNumberFormat="1" applyFont="1" applyFill="1" applyBorder="1" applyAlignment="1" applyProtection="1">
      <alignment horizontal="left" vertical="top" wrapText="1"/>
      <protection locked="0"/>
    </xf>
    <xf numFmtId="49" fontId="25" fillId="0" borderId="41" xfId="64" applyNumberFormat="1" applyFont="1" applyFill="1" applyBorder="1" applyAlignment="1" applyProtection="1">
      <alignment horizontal="left" vertical="top" wrapText="1"/>
      <protection locked="0"/>
    </xf>
    <xf numFmtId="165" fontId="25" fillId="0" borderId="24" xfId="64" applyNumberFormat="1" applyFont="1" applyFill="1" applyBorder="1" applyAlignment="1" applyProtection="1">
      <alignment horizontal="left" vertical="top" wrapText="1"/>
      <protection locked="0"/>
    </xf>
    <xf numFmtId="165" fontId="25" fillId="0" borderId="41" xfId="64" applyNumberFormat="1" applyFont="1" applyFill="1" applyBorder="1" applyAlignment="1" applyProtection="1">
      <alignment horizontal="left" vertical="top" wrapText="1"/>
      <protection locked="0"/>
    </xf>
    <xf numFmtId="1" fontId="25" fillId="0" borderId="11" xfId="0" applyNumberFormat="1" applyFont="1" applyFill="1" applyBorder="1" applyAlignment="1" applyProtection="1">
      <alignment horizontal="left" vertical="top" wrapText="1"/>
      <protection locked="0"/>
    </xf>
    <xf numFmtId="1" fontId="25" fillId="0" borderId="41" xfId="0" applyNumberFormat="1" applyFont="1" applyFill="1" applyBorder="1" applyAlignment="1" applyProtection="1">
      <alignment horizontal="left" vertical="top" wrapText="1"/>
      <protection locked="0"/>
    </xf>
    <xf numFmtId="9" fontId="25" fillId="0" borderId="11" xfId="0" applyNumberFormat="1" applyFont="1" applyFill="1" applyBorder="1" applyAlignment="1" applyProtection="1">
      <alignment horizontal="center" vertical="top" wrapText="1"/>
      <protection locked="0"/>
    </xf>
    <xf numFmtId="9" fontId="25" fillId="0" borderId="24" xfId="0" applyNumberFormat="1" applyFont="1" applyFill="1" applyBorder="1" applyAlignment="1" applyProtection="1">
      <alignment horizontal="center" vertical="top" wrapText="1"/>
      <protection locked="0"/>
    </xf>
    <xf numFmtId="9" fontId="25" fillId="0" borderId="41" xfId="0" applyNumberFormat="1" applyFont="1" applyFill="1" applyBorder="1" applyAlignment="1" applyProtection="1">
      <alignment horizontal="center" vertical="top" wrapText="1"/>
      <protection locked="0"/>
    </xf>
    <xf numFmtId="1" fontId="25" fillId="48" borderId="11" xfId="0" applyNumberFormat="1" applyFont="1" applyFill="1" applyBorder="1" applyAlignment="1" applyProtection="1">
      <alignment horizontal="left" vertical="top" wrapText="1"/>
      <protection locked="0"/>
    </xf>
    <xf numFmtId="1" fontId="25" fillId="48" borderId="41" xfId="0" applyNumberFormat="1" applyFont="1" applyFill="1" applyBorder="1" applyAlignment="1" applyProtection="1">
      <alignment horizontal="left" vertical="top" wrapText="1"/>
      <protection locked="0"/>
    </xf>
    <xf numFmtId="1" fontId="25" fillId="48" borderId="11" xfId="89" applyNumberFormat="1" applyFont="1" applyFill="1" applyBorder="1" applyAlignment="1" applyProtection="1">
      <alignment horizontal="left" vertical="top" wrapText="1"/>
      <protection locked="0"/>
    </xf>
    <xf numFmtId="1" fontId="25" fillId="48" borderId="41" xfId="89" applyNumberFormat="1" applyFont="1" applyFill="1" applyBorder="1" applyAlignment="1" applyProtection="1">
      <alignment horizontal="left" vertical="top" wrapText="1"/>
      <protection locked="0"/>
    </xf>
    <xf numFmtId="9" fontId="25" fillId="0" borderId="11" xfId="0" applyNumberFormat="1" applyFont="1" applyFill="1" applyBorder="1" applyAlignment="1" applyProtection="1">
      <alignment horizontal="center" vertical="center" wrapText="1"/>
      <protection locked="0"/>
    </xf>
    <xf numFmtId="9" fontId="25" fillId="0" borderId="21" xfId="0" applyNumberFormat="1" applyFont="1" applyFill="1" applyBorder="1" applyAlignment="1" applyProtection="1">
      <alignment horizontal="center" vertical="center" wrapText="1"/>
      <protection locked="0"/>
    </xf>
    <xf numFmtId="0" fontId="25" fillId="48" borderId="11" xfId="0" applyFont="1" applyFill="1" applyBorder="1" applyAlignment="1" applyProtection="1">
      <alignment horizontal="left" vertical="top" wrapText="1"/>
      <protection locked="0"/>
    </xf>
    <xf numFmtId="0" fontId="25" fillId="48" borderId="24" xfId="0" applyFont="1" applyFill="1" applyBorder="1" applyAlignment="1" applyProtection="1">
      <alignment horizontal="left" vertical="top" wrapText="1"/>
      <protection locked="0"/>
    </xf>
    <xf numFmtId="0" fontId="25" fillId="48" borderId="41" xfId="0" applyFont="1" applyFill="1" applyBorder="1" applyAlignment="1" applyProtection="1">
      <alignment horizontal="left" vertical="top" wrapText="1"/>
      <protection locked="0"/>
    </xf>
    <xf numFmtId="9" fontId="25" fillId="0" borderId="22" xfId="0" applyNumberFormat="1" applyFont="1" applyFill="1" applyBorder="1" applyAlignment="1" applyProtection="1">
      <alignment horizontal="center" vertical="center" wrapText="1"/>
      <protection locked="0"/>
    </xf>
    <xf numFmtId="0" fontId="25" fillId="0" borderId="47" xfId="0" applyFont="1" applyFill="1" applyBorder="1" applyAlignment="1" applyProtection="1">
      <alignment horizontal="left" vertical="top" wrapText="1"/>
      <protection locked="0"/>
    </xf>
    <xf numFmtId="0" fontId="25" fillId="0" borderId="1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0" fontId="25" fillId="0" borderId="20" xfId="0" applyFont="1" applyFill="1" applyBorder="1" applyAlignment="1" applyProtection="1">
      <alignment horizontal="center" vertical="top" wrapText="1"/>
      <protection locked="0"/>
    </xf>
    <xf numFmtId="0" fontId="25" fillId="0" borderId="17" xfId="0" applyFont="1" applyFill="1" applyBorder="1" applyAlignment="1" applyProtection="1">
      <alignment horizontal="center" vertical="top" wrapText="1"/>
      <protection locked="0"/>
    </xf>
    <xf numFmtId="9" fontId="25" fillId="0" borderId="20" xfId="0" applyNumberFormat="1" applyFont="1" applyFill="1" applyBorder="1" applyAlignment="1" applyProtection="1">
      <alignment horizontal="center" vertical="top" wrapText="1"/>
      <protection locked="0"/>
    </xf>
    <xf numFmtId="9" fontId="25" fillId="0" borderId="58" xfId="0" applyNumberFormat="1" applyFont="1" applyFill="1" applyBorder="1" applyAlignment="1" applyProtection="1">
      <alignment horizontal="center" vertical="top" wrapText="1"/>
      <protection locked="0"/>
    </xf>
    <xf numFmtId="0" fontId="25" fillId="0" borderId="11" xfId="0" applyFont="1" applyFill="1" applyBorder="1" applyAlignment="1" applyProtection="1">
      <alignment horizontal="center" vertical="top" wrapText="1"/>
      <protection locked="0"/>
    </xf>
    <xf numFmtId="0" fontId="25" fillId="0" borderId="24" xfId="0" applyFont="1" applyFill="1" applyBorder="1" applyAlignment="1" applyProtection="1">
      <alignment horizontal="center" vertical="top" wrapText="1"/>
      <protection locked="0"/>
    </xf>
    <xf numFmtId="0" fontId="25" fillId="0" borderId="41" xfId="0" applyFont="1" applyFill="1" applyBorder="1" applyAlignment="1" applyProtection="1">
      <alignment horizontal="center" vertical="top" wrapText="1"/>
      <protection locked="0"/>
    </xf>
    <xf numFmtId="0" fontId="25" fillId="0" borderId="47" xfId="0" applyFont="1" applyFill="1" applyBorder="1" applyAlignment="1" applyProtection="1">
      <alignment horizontal="center" vertical="top" wrapText="1"/>
      <protection locked="0"/>
    </xf>
    <xf numFmtId="0" fontId="25" fillId="0" borderId="18" xfId="0" applyFont="1" applyFill="1" applyBorder="1" applyAlignment="1" applyProtection="1">
      <alignment horizontal="center" vertical="top" wrapText="1"/>
      <protection locked="0"/>
    </xf>
    <xf numFmtId="0" fontId="25" fillId="0" borderId="42" xfId="0" applyFont="1" applyFill="1" applyBorder="1" applyAlignment="1" applyProtection="1">
      <alignment horizontal="center" vertical="top" wrapText="1"/>
      <protection locked="0"/>
    </xf>
    <xf numFmtId="0" fontId="25" fillId="0" borderId="65" xfId="0" applyFont="1" applyFill="1" applyBorder="1" applyAlignment="1" applyProtection="1">
      <alignment horizontal="left" vertical="top" wrapText="1"/>
      <protection locked="0"/>
    </xf>
    <xf numFmtId="0" fontId="25" fillId="0" borderId="63" xfId="0" applyFont="1" applyFill="1" applyBorder="1" applyAlignment="1" applyProtection="1">
      <alignment horizontal="left" vertical="top" wrapText="1"/>
      <protection locked="0"/>
    </xf>
    <xf numFmtId="0" fontId="25" fillId="0" borderId="64" xfId="0" applyFont="1" applyFill="1" applyBorder="1" applyAlignment="1" applyProtection="1">
      <alignment horizontal="left" vertical="top" wrapText="1"/>
      <protection locked="0"/>
    </xf>
    <xf numFmtId="9" fontId="25" fillId="0" borderId="17" xfId="0" applyNumberFormat="1" applyFont="1" applyFill="1" applyBorder="1" applyAlignment="1" applyProtection="1">
      <alignment horizontal="center" vertical="top" wrapText="1"/>
      <protection locked="0"/>
    </xf>
    <xf numFmtId="9" fontId="25" fillId="0" borderId="21" xfId="0" applyNumberFormat="1" applyFont="1" applyFill="1" applyBorder="1" applyAlignment="1" applyProtection="1">
      <alignment horizontal="center" vertical="top" wrapText="1"/>
      <protection locked="0"/>
    </xf>
    <xf numFmtId="0" fontId="25" fillId="0" borderId="21" xfId="0" applyFont="1" applyFill="1" applyBorder="1" applyAlignment="1" applyProtection="1">
      <alignment horizontal="center" vertical="top" wrapText="1"/>
      <protection locked="0"/>
    </xf>
    <xf numFmtId="0" fontId="25" fillId="0" borderId="55" xfId="0" applyFont="1" applyFill="1" applyBorder="1" applyAlignment="1" applyProtection="1">
      <alignment horizontal="center" vertical="top" wrapText="1"/>
      <protection locked="0"/>
    </xf>
    <xf numFmtId="0" fontId="25" fillId="0" borderId="55" xfId="0" applyFont="1" applyFill="1" applyBorder="1" applyAlignment="1" applyProtection="1">
      <alignment horizontal="left" vertical="top" wrapText="1"/>
      <protection locked="0"/>
    </xf>
    <xf numFmtId="1" fontId="25" fillId="0" borderId="21" xfId="0" applyNumberFormat="1" applyFont="1" applyFill="1" applyBorder="1" applyAlignment="1" applyProtection="1">
      <alignment horizontal="left" vertical="top" wrapText="1"/>
      <protection locked="0"/>
    </xf>
    <xf numFmtId="165" fontId="25" fillId="0" borderId="24" xfId="63" applyNumberFormat="1" applyFont="1" applyFill="1" applyBorder="1" applyAlignment="1" applyProtection="1">
      <alignment horizontal="left" vertical="top" wrapText="1"/>
      <protection locked="0"/>
    </xf>
    <xf numFmtId="165" fontId="25" fillId="0" borderId="21" xfId="63" applyNumberFormat="1" applyFont="1" applyFill="1" applyBorder="1" applyAlignment="1" applyProtection="1">
      <alignment horizontal="left" vertical="top" wrapText="1"/>
      <protection locked="0"/>
    </xf>
    <xf numFmtId="165" fontId="25" fillId="0" borderId="29" xfId="63" applyNumberFormat="1" applyFont="1" applyFill="1" applyBorder="1" applyAlignment="1" applyProtection="1">
      <alignment horizontal="left" vertical="top" wrapText="1"/>
      <protection locked="0"/>
    </xf>
    <xf numFmtId="165" fontId="25" fillId="0" borderId="23" xfId="63" applyNumberFormat="1" applyFont="1" applyFill="1" applyBorder="1" applyAlignment="1" applyProtection="1">
      <alignment horizontal="left" vertical="top" wrapText="1"/>
      <protection locked="0"/>
    </xf>
    <xf numFmtId="49" fontId="25" fillId="0" borderId="11" xfId="63" applyNumberFormat="1" applyFont="1" applyFill="1" applyBorder="1" applyAlignment="1" applyProtection="1">
      <alignment horizontal="left" vertical="top" wrapText="1"/>
      <protection locked="0"/>
    </xf>
    <xf numFmtId="49" fontId="25" fillId="0" borderId="21" xfId="63" applyNumberFormat="1" applyFont="1" applyFill="1" applyBorder="1" applyAlignment="1" applyProtection="1">
      <alignment horizontal="left" vertical="top" wrapText="1"/>
      <protection locked="0"/>
    </xf>
    <xf numFmtId="9" fontId="25" fillId="0" borderId="58" xfId="89" applyNumberFormat="1" applyFont="1" applyFill="1" applyBorder="1" applyAlignment="1" applyProtection="1">
      <alignment horizontal="left" vertical="top" wrapText="1"/>
      <protection locked="0"/>
    </xf>
    <xf numFmtId="49" fontId="25" fillId="0" borderId="11" xfId="68" applyNumberFormat="1" applyFont="1" applyFill="1" applyBorder="1" applyAlignment="1" applyProtection="1">
      <alignment horizontal="left" vertical="top" wrapText="1"/>
      <protection locked="0"/>
    </xf>
    <xf numFmtId="49" fontId="25" fillId="0" borderId="21" xfId="68" applyNumberFormat="1" applyFont="1" applyFill="1" applyBorder="1" applyAlignment="1" applyProtection="1">
      <alignment horizontal="left" vertical="top" wrapText="1"/>
      <protection locked="0"/>
    </xf>
    <xf numFmtId="9" fontId="25" fillId="0" borderId="11" xfId="89" applyNumberFormat="1" applyFont="1" applyFill="1" applyBorder="1" applyAlignment="1" applyProtection="1">
      <alignment horizontal="center" vertical="center" wrapText="1"/>
      <protection locked="0"/>
    </xf>
    <xf numFmtId="9" fontId="25" fillId="0" borderId="21" xfId="89" applyNumberFormat="1" applyFont="1" applyFill="1" applyBorder="1" applyAlignment="1" applyProtection="1">
      <alignment horizontal="center" vertical="center" wrapText="1"/>
      <protection locked="0"/>
    </xf>
    <xf numFmtId="9" fontId="25" fillId="48" borderId="11" xfId="89" applyNumberFormat="1" applyFont="1" applyFill="1" applyBorder="1" applyAlignment="1" applyProtection="1">
      <alignment horizontal="left" vertical="top" wrapText="1"/>
      <protection locked="0"/>
    </xf>
    <xf numFmtId="9" fontId="25" fillId="48" borderId="24" xfId="89" applyNumberFormat="1" applyFont="1" applyFill="1" applyBorder="1" applyAlignment="1" applyProtection="1">
      <alignment horizontal="left" vertical="top" wrapText="1"/>
      <protection locked="0"/>
    </xf>
    <xf numFmtId="9" fontId="25" fillId="48" borderId="41" xfId="89" applyNumberFormat="1" applyFont="1" applyFill="1" applyBorder="1" applyAlignment="1" applyProtection="1">
      <alignment horizontal="left" vertical="top" wrapText="1"/>
      <protection locked="0"/>
    </xf>
    <xf numFmtId="165" fontId="25" fillId="0" borderId="23" xfId="54" applyNumberFormat="1" applyFont="1" applyFill="1" applyBorder="1" applyAlignment="1" applyProtection="1">
      <alignment horizontal="left" vertical="top" wrapText="1"/>
      <protection locked="0"/>
    </xf>
    <xf numFmtId="0" fontId="25" fillId="0" borderId="50" xfId="89" quotePrefix="1" applyFont="1" applyFill="1" applyBorder="1" applyAlignment="1" applyProtection="1">
      <alignment horizontal="left" vertical="top" wrapText="1"/>
      <protection locked="0"/>
    </xf>
    <xf numFmtId="0" fontId="25" fillId="0" borderId="24" xfId="89" applyFont="1" applyBorder="1" applyAlignment="1" applyProtection="1">
      <alignment horizontal="left"/>
      <protection locked="0"/>
    </xf>
    <xf numFmtId="165" fontId="25" fillId="47" borderId="0" xfId="54" applyNumberFormat="1" applyFont="1" applyFill="1" applyBorder="1" applyAlignment="1" applyProtection="1">
      <alignment horizontal="left" vertical="top" wrapText="1"/>
      <protection locked="0"/>
    </xf>
    <xf numFmtId="165" fontId="25" fillId="48" borderId="11" xfId="54" applyNumberFormat="1" applyFont="1" applyFill="1" applyBorder="1" applyAlignment="1" applyProtection="1">
      <alignment horizontal="left" vertical="top" wrapText="1"/>
      <protection locked="0"/>
    </xf>
    <xf numFmtId="165" fontId="25" fillId="48" borderId="24" xfId="54" applyNumberFormat="1" applyFont="1" applyFill="1" applyBorder="1" applyAlignment="1" applyProtection="1">
      <alignment horizontal="left" vertical="top" wrapText="1"/>
      <protection locked="0"/>
    </xf>
    <xf numFmtId="165" fontId="25" fillId="48" borderId="41" xfId="54" applyNumberFormat="1" applyFont="1" applyFill="1" applyBorder="1" applyAlignment="1" applyProtection="1">
      <alignment horizontal="left" vertical="top" wrapText="1"/>
      <protection locked="0"/>
    </xf>
    <xf numFmtId="0" fontId="95" fillId="0" borderId="57" xfId="89" applyFont="1" applyFill="1" applyBorder="1" applyAlignment="1" applyProtection="1">
      <alignment horizontal="left" vertical="top" wrapText="1"/>
      <protection locked="0"/>
    </xf>
    <xf numFmtId="0" fontId="95" fillId="0" borderId="58" xfId="89" applyFont="1" applyFill="1" applyBorder="1" applyAlignment="1" applyProtection="1">
      <alignment horizontal="left" vertical="top" wrapText="1"/>
      <protection locked="0"/>
    </xf>
    <xf numFmtId="9" fontId="25" fillId="0" borderId="22" xfId="0" applyNumberFormat="1" applyFont="1" applyFill="1" applyBorder="1" applyAlignment="1" applyProtection="1">
      <alignment horizontal="left" vertical="top" wrapText="1"/>
      <protection locked="0"/>
    </xf>
    <xf numFmtId="9" fontId="25" fillId="0" borderId="0" xfId="0" applyNumberFormat="1" applyFont="1" applyFill="1" applyBorder="1" applyAlignment="1" applyProtection="1">
      <alignment horizontal="left" vertical="top" wrapText="1"/>
      <protection locked="0"/>
    </xf>
    <xf numFmtId="0" fontId="25" fillId="0" borderId="25" xfId="0" applyFont="1" applyFill="1" applyBorder="1" applyAlignment="1" applyProtection="1">
      <alignment horizontal="left" vertical="top" wrapText="1"/>
      <protection locked="0"/>
    </xf>
    <xf numFmtId="0" fontId="25" fillId="0" borderId="46" xfId="0" applyFont="1" applyFill="1" applyBorder="1" applyAlignment="1" applyProtection="1">
      <alignment horizontal="left" vertical="top" wrapText="1"/>
      <protection locked="0"/>
    </xf>
    <xf numFmtId="9" fontId="25" fillId="0" borderId="25" xfId="0" applyNumberFormat="1" applyFont="1" applyFill="1" applyBorder="1" applyAlignment="1" applyProtection="1">
      <alignment horizontal="center" vertical="top" wrapText="1"/>
      <protection locked="0"/>
    </xf>
    <xf numFmtId="9" fontId="25" fillId="0" borderId="46" xfId="0" applyNumberFormat="1" applyFont="1" applyFill="1" applyBorder="1" applyAlignment="1" applyProtection="1">
      <alignment horizontal="center" vertical="top" wrapText="1"/>
      <protection locked="0"/>
    </xf>
    <xf numFmtId="9" fontId="25" fillId="0" borderId="25" xfId="0" applyNumberFormat="1" applyFont="1" applyFill="1" applyBorder="1" applyAlignment="1" applyProtection="1">
      <alignment horizontal="center" vertical="center" wrapText="1"/>
      <protection locked="0"/>
    </xf>
    <xf numFmtId="0" fontId="25" fillId="0" borderId="66" xfId="0" applyFont="1" applyFill="1" applyBorder="1" applyAlignment="1" applyProtection="1">
      <alignment horizontal="center" vertical="top" wrapText="1"/>
      <protection locked="0"/>
    </xf>
    <xf numFmtId="9" fontId="25" fillId="0" borderId="66" xfId="0" applyNumberFormat="1" applyFont="1" applyFill="1" applyBorder="1" applyAlignment="1" applyProtection="1">
      <alignment horizontal="center" vertical="top" wrapText="1"/>
      <protection locked="0"/>
    </xf>
    <xf numFmtId="9" fontId="25" fillId="0" borderId="67" xfId="0" applyNumberFormat="1" applyFont="1" applyFill="1" applyBorder="1" applyAlignment="1" applyProtection="1">
      <alignment horizontal="center" vertical="top" wrapText="1"/>
      <protection locked="0"/>
    </xf>
    <xf numFmtId="165" fontId="25" fillId="0" borderId="29" xfId="52" applyNumberFormat="1" applyFont="1" applyFill="1" applyBorder="1" applyAlignment="1" applyProtection="1">
      <alignment horizontal="left" vertical="top" wrapText="1"/>
      <protection locked="0"/>
    </xf>
    <xf numFmtId="165" fontId="25" fillId="0" borderId="19" xfId="52" applyNumberFormat="1" applyFont="1" applyFill="1" applyBorder="1" applyAlignment="1" applyProtection="1">
      <alignment horizontal="left" vertical="top" wrapText="1"/>
      <protection locked="0"/>
    </xf>
    <xf numFmtId="0" fontId="25" fillId="48" borderId="20" xfId="0" applyFont="1" applyFill="1" applyBorder="1" applyAlignment="1" applyProtection="1">
      <alignment horizontal="left" vertical="top" wrapText="1"/>
      <protection locked="0"/>
    </xf>
    <xf numFmtId="0" fontId="25" fillId="48" borderId="57" xfId="0" applyFont="1" applyFill="1" applyBorder="1" applyAlignment="1" applyProtection="1">
      <alignment horizontal="left" vertical="top" wrapText="1"/>
      <protection locked="0"/>
    </xf>
    <xf numFmtId="0" fontId="25" fillId="48" borderId="17" xfId="0" applyFont="1" applyFill="1" applyBorder="1" applyAlignment="1" applyProtection="1">
      <alignment horizontal="left" vertical="top" wrapText="1"/>
      <protection locked="0"/>
    </xf>
    <xf numFmtId="49" fontId="25" fillId="0" borderId="21" xfId="54" applyNumberFormat="1" applyFont="1" applyFill="1" applyBorder="1" applyAlignment="1" applyProtection="1">
      <alignment horizontal="left" vertical="top" wrapText="1"/>
      <protection locked="0"/>
    </xf>
    <xf numFmtId="0" fontId="25" fillId="48" borderId="50" xfId="89" applyFont="1" applyFill="1" applyBorder="1" applyAlignment="1" applyProtection="1">
      <alignment horizontal="left" vertical="top" wrapText="1"/>
      <protection locked="0"/>
    </xf>
    <xf numFmtId="0" fontId="25" fillId="48" borderId="51" xfId="89" applyFont="1" applyFill="1" applyBorder="1" applyAlignment="1" applyProtection="1">
      <alignment horizontal="left" vertical="top" wrapText="1"/>
      <protection locked="0"/>
    </xf>
    <xf numFmtId="0" fontId="25" fillId="48" borderId="34" xfId="89" applyFont="1" applyFill="1" applyBorder="1" applyAlignment="1" applyProtection="1">
      <alignment horizontal="left" vertical="top" wrapText="1"/>
      <protection locked="0"/>
    </xf>
    <xf numFmtId="0" fontId="25" fillId="48" borderId="11" xfId="89" applyFont="1" applyFill="1" applyBorder="1" applyAlignment="1" applyProtection="1">
      <alignment horizontal="left" vertical="top" wrapText="1"/>
      <protection locked="0"/>
    </xf>
    <xf numFmtId="0" fontId="25" fillId="48" borderId="24" xfId="89" applyFont="1" applyFill="1" applyBorder="1" applyAlignment="1" applyProtection="1">
      <alignment horizontal="left" vertical="top" wrapText="1"/>
      <protection locked="0"/>
    </xf>
    <xf numFmtId="0" fontId="25" fillId="48" borderId="41" xfId="89" applyFont="1" applyFill="1" applyBorder="1" applyAlignment="1" applyProtection="1">
      <alignment horizontal="left" vertical="top" wrapText="1"/>
      <protection locked="0"/>
    </xf>
    <xf numFmtId="0" fontId="25" fillId="48" borderId="20" xfId="89" applyFont="1" applyFill="1" applyBorder="1" applyAlignment="1" applyProtection="1">
      <alignment horizontal="center" vertical="top" wrapText="1"/>
      <protection locked="0"/>
    </xf>
    <xf numFmtId="0" fontId="25" fillId="48" borderId="17" xfId="89" applyFont="1" applyFill="1" applyBorder="1" applyAlignment="1" applyProtection="1">
      <alignment horizontal="center" vertical="top" wrapText="1"/>
      <protection locked="0"/>
    </xf>
    <xf numFmtId="9" fontId="25" fillId="48" borderId="20" xfId="89" applyNumberFormat="1" applyFont="1" applyFill="1" applyBorder="1" applyAlignment="1" applyProtection="1">
      <alignment horizontal="center" vertical="top" wrapText="1"/>
      <protection locked="0"/>
    </xf>
    <xf numFmtId="9" fontId="25" fillId="48" borderId="58" xfId="89" applyNumberFormat="1" applyFont="1" applyFill="1" applyBorder="1" applyAlignment="1" applyProtection="1">
      <alignment horizontal="center" vertical="top" wrapText="1"/>
      <protection locked="0"/>
    </xf>
    <xf numFmtId="9" fontId="25" fillId="48" borderId="16" xfId="89" applyNumberFormat="1" applyFont="1" applyFill="1" applyBorder="1" applyAlignment="1" applyProtection="1">
      <alignment horizontal="center" vertical="center" wrapText="1"/>
      <protection locked="0"/>
    </xf>
    <xf numFmtId="165" fontId="25" fillId="0" borderId="68" xfId="54" applyNumberFormat="1" applyFont="1" applyFill="1" applyBorder="1" applyAlignment="1" applyProtection="1">
      <alignment horizontal="left" vertical="top" wrapText="1"/>
      <protection locked="0"/>
    </xf>
    <xf numFmtId="165" fontId="25" fillId="0" borderId="13" xfId="54" applyNumberFormat="1" applyFont="1" applyFill="1" applyBorder="1" applyAlignment="1" applyProtection="1">
      <alignment horizontal="left" vertical="top" wrapText="1"/>
      <protection locked="0"/>
    </xf>
    <xf numFmtId="49" fontId="25" fillId="48" borderId="11" xfId="54" applyNumberFormat="1" applyFont="1" applyFill="1" applyBorder="1" applyAlignment="1" applyProtection="1">
      <alignment horizontal="left" vertical="top" wrapText="1"/>
      <protection locked="0"/>
    </xf>
    <xf numFmtId="49" fontId="25" fillId="48" borderId="41" xfId="54" applyNumberFormat="1" applyFont="1" applyFill="1" applyBorder="1" applyAlignment="1" applyProtection="1">
      <alignment horizontal="left" vertical="top" wrapText="1"/>
      <protection locked="0"/>
    </xf>
    <xf numFmtId="165" fontId="25" fillId="0" borderId="16" xfId="54" applyNumberFormat="1" applyFont="1" applyFill="1" applyBorder="1" applyAlignment="1" applyProtection="1">
      <alignment horizontal="left" vertical="top" wrapText="1"/>
      <protection locked="0"/>
    </xf>
    <xf numFmtId="0" fontId="25" fillId="48" borderId="47" xfId="89" applyFont="1" applyFill="1" applyBorder="1" applyAlignment="1" applyProtection="1">
      <alignment horizontal="center" vertical="top" wrapText="1"/>
      <protection locked="0"/>
    </xf>
    <xf numFmtId="0" fontId="25" fillId="48" borderId="18" xfId="89" applyFont="1" applyFill="1" applyBorder="1" applyAlignment="1" applyProtection="1">
      <alignment horizontal="center" vertical="top" wrapText="1"/>
      <protection locked="0"/>
    </xf>
    <xf numFmtId="0" fontId="25" fillId="48" borderId="42" xfId="89" applyFont="1" applyFill="1" applyBorder="1" applyAlignment="1" applyProtection="1">
      <alignment horizontal="center" vertical="top" wrapText="1"/>
      <protection locked="0"/>
    </xf>
    <xf numFmtId="0" fontId="25" fillId="0" borderId="57" xfId="0" applyFont="1" applyFill="1" applyBorder="1" applyAlignment="1" applyProtection="1">
      <alignment horizontal="left" vertical="top" wrapText="1"/>
      <protection locked="0"/>
    </xf>
    <xf numFmtId="0" fontId="25" fillId="0" borderId="17" xfId="0" applyFont="1" applyFill="1" applyBorder="1" applyAlignment="1" applyProtection="1">
      <alignment horizontal="left" vertical="top" wrapText="1"/>
      <protection locked="0"/>
    </xf>
    <xf numFmtId="9" fontId="25" fillId="0" borderId="44" xfId="0" applyNumberFormat="1" applyFont="1" applyFill="1" applyBorder="1" applyAlignment="1" applyProtection="1">
      <alignment horizontal="left" vertical="top" wrapText="1"/>
      <protection locked="0"/>
    </xf>
    <xf numFmtId="0" fontId="25" fillId="0" borderId="11" xfId="89" applyFont="1" applyFill="1" applyBorder="1" applyAlignment="1" applyProtection="1">
      <alignment horizontal="center" vertical="center" wrapText="1"/>
      <protection locked="0"/>
    </xf>
    <xf numFmtId="0" fontId="25" fillId="0" borderId="24" xfId="89" applyFont="1" applyFill="1" applyBorder="1" applyAlignment="1" applyProtection="1">
      <alignment horizontal="center" vertical="center" wrapText="1"/>
      <protection locked="0"/>
    </xf>
    <xf numFmtId="0" fontId="25" fillId="0" borderId="41" xfId="89" applyFont="1" applyFill="1" applyBorder="1" applyAlignment="1" applyProtection="1">
      <alignment horizontal="center" vertical="center" wrapText="1"/>
      <protection locked="0"/>
    </xf>
    <xf numFmtId="9" fontId="25" fillId="0" borderId="24" xfId="89" applyNumberFormat="1" applyFont="1" applyFill="1" applyBorder="1" applyAlignment="1" applyProtection="1">
      <alignment horizontal="center" vertical="center" wrapText="1"/>
      <protection locked="0"/>
    </xf>
    <xf numFmtId="9" fontId="25" fillId="0" borderId="41" xfId="89" applyNumberFormat="1" applyFont="1" applyFill="1" applyBorder="1" applyAlignment="1" applyProtection="1">
      <alignment horizontal="center" vertical="center" wrapText="1"/>
      <protection locked="0"/>
    </xf>
    <xf numFmtId="0" fontId="25" fillId="24" borderId="0" xfId="0" applyFont="1" applyFill="1" applyBorder="1" applyAlignment="1" applyProtection="1">
      <alignment horizontal="left" vertical="top" wrapText="1"/>
    </xf>
    <xf numFmtId="9" fontId="25" fillId="0" borderId="0" xfId="0" applyNumberFormat="1" applyFont="1" applyFill="1" applyBorder="1" applyAlignment="1" applyProtection="1">
      <alignment horizontal="center" vertical="top" wrapText="1"/>
      <protection locked="0"/>
    </xf>
    <xf numFmtId="0" fontId="25" fillId="0" borderId="0" xfId="0" applyFont="1" applyFill="1" applyBorder="1" applyAlignment="1" applyProtection="1">
      <alignment horizontal="left" vertical="top" wrapText="1"/>
      <protection locked="0"/>
    </xf>
    <xf numFmtId="0" fontId="25" fillId="24" borderId="0" xfId="0" applyFont="1" applyFill="1" applyBorder="1" applyAlignment="1" applyProtection="1">
      <alignment horizontal="left" wrapText="1"/>
    </xf>
    <xf numFmtId="0" fontId="25" fillId="48" borderId="0" xfId="0" applyFont="1" applyFill="1" applyBorder="1" applyAlignment="1" applyProtection="1">
      <alignment horizontal="center" vertical="top" wrapText="1"/>
      <protection locked="0"/>
    </xf>
    <xf numFmtId="0" fontId="36" fillId="0" borderId="0" xfId="0" applyFont="1" applyBorder="1" applyAlignment="1">
      <alignment wrapText="1"/>
    </xf>
    <xf numFmtId="0" fontId="26" fillId="26" borderId="0" xfId="0" applyFont="1" applyFill="1" applyBorder="1" applyAlignment="1" applyProtection="1">
      <alignment horizontal="left" wrapText="1"/>
    </xf>
    <xf numFmtId="0" fontId="2" fillId="0" borderId="0" xfId="0" applyFont="1" applyBorder="1" applyAlignment="1">
      <alignment wrapText="1"/>
    </xf>
    <xf numFmtId="0" fontId="2" fillId="26" borderId="0" xfId="0" applyFont="1" applyFill="1" applyBorder="1" applyProtection="1">
      <protection locked="0"/>
    </xf>
    <xf numFmtId="0" fontId="2" fillId="0" borderId="0" xfId="89" applyFont="1" applyBorder="1" applyProtection="1">
      <protection locked="0"/>
    </xf>
    <xf numFmtId="0" fontId="2" fillId="26" borderId="0" xfId="89" applyFont="1" applyFill="1" applyBorder="1" applyAlignment="1" applyProtection="1">
      <alignment horizontal="center"/>
      <protection locked="0"/>
    </xf>
    <xf numFmtId="0" fontId="2" fillId="26" borderId="0" xfId="89" applyFont="1" applyFill="1" applyBorder="1" applyAlignment="1" applyProtection="1">
      <alignment horizontal="center"/>
      <protection locked="0"/>
    </xf>
    <xf numFmtId="0" fontId="2" fillId="26" borderId="0" xfId="89" applyFont="1" applyFill="1" applyBorder="1" applyAlignment="1" applyProtection="1">
      <alignment wrapText="1"/>
      <protection locked="0"/>
    </xf>
    <xf numFmtId="0" fontId="2" fillId="0" borderId="0" xfId="0" applyFont="1" applyBorder="1" applyProtection="1">
      <protection locked="0"/>
    </xf>
    <xf numFmtId="0" fontId="2" fillId="26" borderId="0" xfId="89" applyFont="1" applyFill="1" applyBorder="1" applyProtection="1">
      <protection locked="0"/>
    </xf>
    <xf numFmtId="0" fontId="2" fillId="26" borderId="0" xfId="89" applyFont="1" applyFill="1" applyBorder="1" applyAlignment="1" applyProtection="1">
      <alignment horizontal="left"/>
      <protection locked="0"/>
    </xf>
    <xf numFmtId="0" fontId="2" fillId="26" borderId="0" xfId="89" applyFont="1" applyFill="1" applyBorder="1" applyAlignment="1" applyProtection="1">
      <alignment horizontal="left"/>
      <protection locked="0"/>
    </xf>
    <xf numFmtId="0" fontId="2" fillId="26" borderId="0" xfId="89" applyFont="1" applyFill="1" applyBorder="1" applyAlignment="1" applyProtection="1">
      <alignment vertical="top"/>
      <protection locked="0"/>
    </xf>
    <xf numFmtId="0" fontId="2" fillId="26" borderId="0" xfId="89" applyFont="1" applyFill="1" applyBorder="1" applyAlignment="1" applyProtection="1">
      <alignment horizontal="center" vertical="top"/>
      <protection locked="0"/>
    </xf>
    <xf numFmtId="0" fontId="2" fillId="26" borderId="0" xfId="89" applyFont="1" applyFill="1" applyBorder="1" applyAlignment="1" applyProtection="1">
      <alignment horizontal="left" vertical="top"/>
      <protection locked="0"/>
    </xf>
    <xf numFmtId="0" fontId="2" fillId="0" borderId="0" xfId="0" applyFont="1" applyProtection="1">
      <protection locked="0"/>
    </xf>
    <xf numFmtId="0" fontId="2" fillId="26" borderId="0" xfId="0" applyFont="1" applyFill="1" applyProtection="1">
      <protection locked="0"/>
    </xf>
    <xf numFmtId="0" fontId="2" fillId="0" borderId="0" xfId="89" applyFont="1" applyProtection="1">
      <protection locked="0"/>
    </xf>
    <xf numFmtId="0" fontId="2" fillId="26" borderId="0" xfId="89" applyFont="1" applyFill="1" applyBorder="1" applyAlignment="1" applyProtection="1">
      <alignment horizontal="left" vertical="top" wrapText="1"/>
      <protection locked="0"/>
    </xf>
    <xf numFmtId="0" fontId="2" fillId="26" borderId="0" xfId="89" applyFont="1" applyFill="1" applyBorder="1" applyAlignment="1" applyProtection="1">
      <alignment vertical="top" wrapText="1"/>
      <protection locked="0"/>
    </xf>
    <xf numFmtId="0" fontId="2" fillId="26" borderId="0" xfId="0" applyFont="1" applyFill="1" applyAlignment="1" applyProtection="1">
      <alignment vertical="top"/>
      <protection locked="0"/>
    </xf>
    <xf numFmtId="0" fontId="2" fillId="0" borderId="0" xfId="89" applyFont="1" applyAlignment="1" applyProtection="1">
      <alignment vertical="top"/>
      <protection locked="0"/>
    </xf>
    <xf numFmtId="0" fontId="2" fillId="0" borderId="18" xfId="0" applyFont="1" applyBorder="1" applyProtection="1">
      <protection locked="0"/>
    </xf>
    <xf numFmtId="0" fontId="2" fillId="0" borderId="18" xfId="89" applyFont="1" applyBorder="1" applyProtection="1">
      <protection locked="0"/>
    </xf>
    <xf numFmtId="0" fontId="2" fillId="24" borderId="24" xfId="89" applyFont="1" applyFill="1" applyBorder="1" applyAlignment="1" applyProtection="1">
      <alignment horizontal="left" wrapText="1"/>
    </xf>
    <xf numFmtId="0" fontId="2" fillId="24" borderId="41" xfId="89" applyFont="1" applyFill="1" applyBorder="1" applyAlignment="1" applyProtection="1">
      <alignment horizontal="left" wrapText="1"/>
    </xf>
    <xf numFmtId="0" fontId="3" fillId="0" borderId="21" xfId="89" applyBorder="1" applyAlignment="1"/>
    <xf numFmtId="0" fontId="2" fillId="25" borderId="37" xfId="89" applyFont="1" applyFill="1" applyBorder="1" applyAlignment="1" applyProtection="1">
      <alignment vertical="top" wrapText="1"/>
    </xf>
    <xf numFmtId="0" fontId="2" fillId="25" borderId="15" xfId="89" applyFont="1" applyFill="1" applyBorder="1" applyAlignment="1" applyProtection="1">
      <alignment horizontal="left" vertical="top" wrapText="1"/>
    </xf>
    <xf numFmtId="6" fontId="2" fillId="25" borderId="15" xfId="89" applyNumberFormat="1" applyFont="1" applyFill="1" applyBorder="1" applyAlignment="1" applyProtection="1">
      <alignment vertical="top" wrapText="1"/>
    </xf>
    <xf numFmtId="44" fontId="2" fillId="25" borderId="15" xfId="54" applyFont="1" applyFill="1" applyBorder="1" applyAlignment="1" applyProtection="1">
      <alignment vertical="top" wrapText="1"/>
    </xf>
    <xf numFmtId="1" fontId="2" fillId="25" borderId="15" xfId="89" applyNumberFormat="1" applyFont="1" applyFill="1" applyBorder="1" applyAlignment="1" applyProtection="1">
      <alignment horizontal="left" vertical="top" wrapText="1"/>
    </xf>
    <xf numFmtId="1" fontId="2" fillId="25" borderId="19" xfId="89" applyNumberFormat="1" applyFont="1" applyFill="1" applyBorder="1" applyAlignment="1" applyProtection="1">
      <alignment horizontal="left" vertical="top" wrapText="1"/>
    </xf>
    <xf numFmtId="0" fontId="2" fillId="24" borderId="24" xfId="89" applyFont="1" applyFill="1" applyBorder="1" applyAlignment="1"/>
    <xf numFmtId="0" fontId="2" fillId="24" borderId="21" xfId="89" applyFont="1" applyFill="1" applyBorder="1" applyAlignment="1"/>
    <xf numFmtId="0" fontId="2" fillId="25" borderId="32" xfId="89" applyFont="1" applyFill="1" applyBorder="1" applyAlignment="1" applyProtection="1">
      <alignment vertical="top" wrapText="1"/>
    </xf>
    <xf numFmtId="0" fontId="2" fillId="25" borderId="24" xfId="89" applyFont="1" applyFill="1" applyBorder="1" applyAlignment="1" applyProtection="1">
      <alignment horizontal="left" vertical="top" wrapText="1"/>
    </xf>
    <xf numFmtId="6" fontId="2" fillId="25" borderId="24" xfId="89" applyNumberFormat="1" applyFont="1" applyFill="1" applyBorder="1" applyAlignment="1" applyProtection="1">
      <alignment vertical="top" wrapText="1"/>
    </xf>
    <xf numFmtId="44" fontId="2" fillId="25" borderId="24" xfId="54" applyFont="1" applyFill="1" applyBorder="1" applyAlignment="1" applyProtection="1">
      <alignment vertical="top" wrapText="1"/>
    </xf>
    <xf numFmtId="1" fontId="2" fillId="25" borderId="24" xfId="89" applyNumberFormat="1" applyFont="1" applyFill="1" applyBorder="1" applyAlignment="1" applyProtection="1">
      <alignment horizontal="left" vertical="top" wrapText="1"/>
    </xf>
    <xf numFmtId="1" fontId="2" fillId="25" borderId="41" xfId="89" applyNumberFormat="1" applyFont="1" applyFill="1" applyBorder="1" applyAlignment="1" applyProtection="1">
      <alignment horizontal="left" vertical="top" wrapText="1"/>
    </xf>
    <xf numFmtId="0" fontId="3" fillId="0" borderId="18" xfId="89" applyBorder="1" applyAlignment="1"/>
    <xf numFmtId="0" fontId="3" fillId="0" borderId="55" xfId="89" applyBorder="1" applyAlignment="1"/>
    <xf numFmtId="0" fontId="2" fillId="26" borderId="0" xfId="89" applyNumberFormat="1" applyFont="1" applyFill="1" applyProtection="1"/>
    <xf numFmtId="0" fontId="2" fillId="26" borderId="0" xfId="89" applyFont="1" applyFill="1" applyProtection="1"/>
    <xf numFmtId="0" fontId="2" fillId="26" borderId="0" xfId="89" applyFont="1" applyFill="1" applyAlignment="1" applyProtection="1">
      <alignment wrapText="1"/>
    </xf>
    <xf numFmtId="0" fontId="2" fillId="26" borderId="0" xfId="89" applyFont="1" applyFill="1" applyBorder="1" applyAlignment="1" applyProtection="1">
      <alignment wrapText="1"/>
    </xf>
    <xf numFmtId="0" fontId="2" fillId="26" borderId="0" xfId="89" applyFont="1" applyFill="1" applyProtection="1">
      <protection locked="0"/>
    </xf>
    <xf numFmtId="0" fontId="2" fillId="26" borderId="0" xfId="89" applyFont="1" applyFill="1" applyAlignment="1" applyProtection="1">
      <alignment wrapText="1"/>
      <protection locked="0"/>
    </xf>
    <xf numFmtId="0" fontId="2" fillId="48" borderId="0" xfId="0" applyFont="1" applyFill="1" applyAlignment="1">
      <alignment vertical="center"/>
    </xf>
    <xf numFmtId="165" fontId="2" fillId="48" borderId="0" xfId="52" applyNumberFormat="1" applyFont="1" applyFill="1" applyAlignment="1">
      <alignment vertical="center"/>
    </xf>
    <xf numFmtId="0" fontId="2" fillId="48" borderId="0" xfId="0" applyFont="1" applyFill="1" applyBorder="1" applyAlignment="1">
      <alignment vertical="center" wrapText="1"/>
    </xf>
    <xf numFmtId="0" fontId="2" fillId="0" borderId="16" xfId="0" applyFont="1" applyBorder="1" applyAlignment="1">
      <alignment horizontal="left" vertical="top" wrapText="1"/>
    </xf>
    <xf numFmtId="0" fontId="2" fillId="0" borderId="0" xfId="0" applyFont="1" applyFill="1"/>
    <xf numFmtId="0" fontId="2" fillId="40" borderId="23" xfId="0" applyFont="1" applyFill="1" applyBorder="1" applyAlignment="1">
      <alignment horizontal="left" vertical="top" wrapText="1"/>
    </xf>
    <xf numFmtId="0" fontId="2" fillId="42" borderId="10" xfId="0" applyFont="1" applyFill="1" applyBorder="1" applyAlignment="1">
      <alignment horizontal="left" vertical="top" wrapText="1"/>
    </xf>
    <xf numFmtId="165" fontId="2" fillId="35" borderId="23" xfId="52" applyNumberFormat="1" applyFont="1" applyFill="1" applyBorder="1" applyAlignment="1">
      <alignment horizontal="left" vertical="top" wrapText="1"/>
    </xf>
    <xf numFmtId="0" fontId="2" fillId="0" borderId="0" xfId="91" applyFont="1" applyBorder="1" applyProtection="1">
      <protection locked="0"/>
    </xf>
    <xf numFmtId="0" fontId="2" fillId="26" borderId="0" xfId="91" applyFont="1" applyFill="1" applyBorder="1" applyAlignment="1" applyProtection="1">
      <alignment horizontal="center"/>
      <protection locked="0"/>
    </xf>
    <xf numFmtId="0" fontId="2" fillId="26" borderId="0" xfId="91" applyFont="1" applyFill="1" applyBorder="1" applyAlignment="1" applyProtection="1">
      <alignment horizontal="center"/>
      <protection locked="0"/>
    </xf>
    <xf numFmtId="0" fontId="2" fillId="26" borderId="0" xfId="91" applyFont="1" applyFill="1" applyBorder="1" applyAlignment="1" applyProtection="1">
      <alignment wrapText="1"/>
      <protection locked="0"/>
    </xf>
    <xf numFmtId="0" fontId="2" fillId="26" borderId="0" xfId="91" applyFont="1" applyFill="1" applyBorder="1" applyProtection="1">
      <protection locked="0"/>
    </xf>
    <xf numFmtId="0" fontId="2" fillId="26" borderId="0" xfId="91" applyFont="1" applyFill="1" applyBorder="1" applyAlignment="1" applyProtection="1">
      <alignment horizontal="left"/>
      <protection locked="0"/>
    </xf>
    <xf numFmtId="0" fontId="2" fillId="26" borderId="0" xfId="91" applyFont="1" applyFill="1" applyBorder="1" applyAlignment="1" applyProtection="1">
      <alignment horizontal="left"/>
      <protection locked="0"/>
    </xf>
    <xf numFmtId="0" fontId="2" fillId="26" borderId="0" xfId="91" applyFont="1" applyFill="1" applyBorder="1" applyAlignment="1" applyProtection="1">
      <alignment vertical="top"/>
      <protection locked="0"/>
    </xf>
    <xf numFmtId="0" fontId="2" fillId="26" borderId="0" xfId="91" applyFont="1" applyFill="1" applyBorder="1" applyAlignment="1" applyProtection="1">
      <alignment horizontal="center" vertical="top"/>
      <protection locked="0"/>
    </xf>
    <xf numFmtId="0" fontId="2" fillId="26" borderId="0" xfId="91" applyFont="1" applyFill="1" applyBorder="1" applyAlignment="1" applyProtection="1">
      <alignment horizontal="left" vertical="top"/>
      <protection locked="0"/>
    </xf>
    <xf numFmtId="0" fontId="2" fillId="0" borderId="0" xfId="91" applyFont="1" applyProtection="1">
      <protection locked="0"/>
    </xf>
    <xf numFmtId="0" fontId="2" fillId="26" borderId="0" xfId="91" applyFont="1" applyFill="1" applyBorder="1" applyAlignment="1" applyProtection="1">
      <alignment horizontal="left" vertical="top" wrapText="1"/>
      <protection locked="0"/>
    </xf>
    <xf numFmtId="0" fontId="2" fillId="0" borderId="0" xfId="91" applyFont="1" applyAlignment="1" applyProtection="1">
      <alignment vertical="top"/>
      <protection locked="0"/>
    </xf>
    <xf numFmtId="0" fontId="2" fillId="0" borderId="18" xfId="91" applyFont="1" applyBorder="1" applyProtection="1">
      <protection locked="0"/>
    </xf>
    <xf numFmtId="0" fontId="2" fillId="24" borderId="24" xfId="91" applyFont="1" applyFill="1" applyBorder="1" applyAlignment="1" applyProtection="1">
      <alignment horizontal="left" wrapText="1"/>
    </xf>
    <xf numFmtId="0" fontId="2" fillId="24" borderId="41" xfId="91" applyFont="1" applyFill="1" applyBorder="1" applyAlignment="1" applyProtection="1">
      <alignment horizontal="left" wrapText="1"/>
    </xf>
    <xf numFmtId="0" fontId="79" fillId="0" borderId="21" xfId="91" applyBorder="1" applyAlignment="1"/>
    <xf numFmtId="0" fontId="2" fillId="25" borderId="37" xfId="91" applyFont="1" applyFill="1" applyBorder="1" applyAlignment="1" applyProtection="1">
      <alignment vertical="top" wrapText="1"/>
    </xf>
    <xf numFmtId="0" fontId="2" fillId="25" borderId="15" xfId="91" applyFont="1" applyFill="1" applyBorder="1" applyAlignment="1" applyProtection="1">
      <alignment horizontal="left" vertical="top" wrapText="1"/>
    </xf>
    <xf numFmtId="6" fontId="2" fillId="25" borderId="15" xfId="91" applyNumberFormat="1" applyFont="1" applyFill="1" applyBorder="1" applyAlignment="1" applyProtection="1">
      <alignment vertical="top" wrapText="1"/>
    </xf>
    <xf numFmtId="44" fontId="2" fillId="25" borderId="15" xfId="55" applyFont="1" applyFill="1" applyBorder="1" applyAlignment="1" applyProtection="1">
      <alignment vertical="top" wrapText="1"/>
    </xf>
    <xf numFmtId="1" fontId="2" fillId="25" borderId="15" xfId="91" applyNumberFormat="1" applyFont="1" applyFill="1" applyBorder="1" applyAlignment="1" applyProtection="1">
      <alignment horizontal="left" vertical="top" wrapText="1"/>
    </xf>
    <xf numFmtId="1" fontId="2" fillId="25" borderId="19" xfId="91" applyNumberFormat="1" applyFont="1" applyFill="1" applyBorder="1" applyAlignment="1" applyProtection="1">
      <alignment horizontal="left" vertical="top" wrapText="1"/>
    </xf>
    <xf numFmtId="0" fontId="2" fillId="24" borderId="24" xfId="91" applyFont="1" applyFill="1" applyBorder="1" applyAlignment="1"/>
    <xf numFmtId="0" fontId="2" fillId="24" borderId="21" xfId="91" applyFont="1" applyFill="1" applyBorder="1" applyAlignment="1"/>
    <xf numFmtId="0" fontId="2" fillId="25" borderId="32" xfId="91" applyFont="1" applyFill="1" applyBorder="1" applyAlignment="1" applyProtection="1">
      <alignment vertical="top" wrapText="1"/>
    </xf>
    <xf numFmtId="0" fontId="2" fillId="25" borderId="24" xfId="91" applyFont="1" applyFill="1" applyBorder="1" applyAlignment="1" applyProtection="1">
      <alignment horizontal="left" vertical="top" wrapText="1"/>
    </xf>
    <xf numFmtId="6" fontId="2" fillId="25" borderId="24" xfId="91" applyNumberFormat="1" applyFont="1" applyFill="1" applyBorder="1" applyAlignment="1" applyProtection="1">
      <alignment vertical="top" wrapText="1"/>
    </xf>
    <xf numFmtId="44" fontId="2" fillId="25" borderId="24" xfId="55" applyFont="1" applyFill="1" applyBorder="1" applyAlignment="1" applyProtection="1">
      <alignment vertical="top" wrapText="1"/>
    </xf>
    <xf numFmtId="1" fontId="2" fillId="25" borderId="24" xfId="91" applyNumberFormat="1" applyFont="1" applyFill="1" applyBorder="1" applyAlignment="1" applyProtection="1">
      <alignment horizontal="left" vertical="top" wrapText="1"/>
    </xf>
    <xf numFmtId="1" fontId="2" fillId="25" borderId="41" xfId="91" applyNumberFormat="1" applyFont="1" applyFill="1" applyBorder="1" applyAlignment="1" applyProtection="1">
      <alignment horizontal="left" vertical="top" wrapText="1"/>
    </xf>
    <xf numFmtId="0" fontId="79" fillId="0" borderId="18" xfId="91" applyBorder="1" applyAlignment="1"/>
    <xf numFmtId="0" fontId="79" fillId="0" borderId="55" xfId="91" applyBorder="1" applyAlignment="1"/>
    <xf numFmtId="0" fontId="2" fillId="26" borderId="0" xfId="91" applyNumberFormat="1" applyFont="1" applyFill="1" applyProtection="1"/>
    <xf numFmtId="0" fontId="2" fillId="26" borderId="0" xfId="91" applyFont="1" applyFill="1" applyProtection="1"/>
    <xf numFmtId="0" fontId="2" fillId="26" borderId="0" xfId="91" applyFont="1" applyFill="1" applyAlignment="1" applyProtection="1">
      <alignment wrapText="1"/>
    </xf>
    <xf numFmtId="0" fontId="2" fillId="26" borderId="0" xfId="91" applyFont="1" applyFill="1" applyBorder="1" applyAlignment="1" applyProtection="1">
      <alignment wrapText="1"/>
    </xf>
    <xf numFmtId="0" fontId="2" fillId="26" borderId="0" xfId="91" applyFont="1" applyFill="1" applyProtection="1">
      <protection locked="0"/>
    </xf>
    <xf numFmtId="0" fontId="2" fillId="26" borderId="0" xfId="91" applyFont="1" applyFill="1" applyAlignment="1" applyProtection="1">
      <alignment wrapText="1"/>
      <protection locked="0"/>
    </xf>
    <xf numFmtId="0" fontId="2" fillId="26" borderId="0" xfId="89" applyFont="1" applyFill="1" applyAlignment="1" applyProtection="1">
      <alignment vertical="top"/>
      <protection locked="0"/>
    </xf>
    <xf numFmtId="0" fontId="2" fillId="26" borderId="0" xfId="0" applyFont="1" applyFill="1" applyBorder="1" applyAlignment="1" applyProtection="1">
      <alignment horizontal="left" vertical="top" wrapText="1"/>
      <protection locked="0"/>
    </xf>
    <xf numFmtId="0" fontId="2" fillId="0" borderId="0" xfId="89" applyFont="1" applyFill="1" applyBorder="1" applyAlignment="1" applyProtection="1">
      <alignment horizontal="left" vertical="top" wrapText="1"/>
      <protection locked="0"/>
    </xf>
    <xf numFmtId="3" fontId="2" fillId="0" borderId="0" xfId="89" applyNumberFormat="1" applyFont="1" applyBorder="1" applyProtection="1">
      <protection locked="0"/>
    </xf>
    <xf numFmtId="0" fontId="0" fillId="0" borderId="0" xfId="0" applyBorder="1" applyAlignment="1"/>
  </cellXfs>
  <cellStyles count="1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2 2" xfId="21" xr:uid="{00000000-0005-0000-0000-000014000000}"/>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10" xfId="29" xr:uid="{00000000-0005-0000-0000-00001C000000}"/>
    <cellStyle name="Comma 11" xfId="30" xr:uid="{00000000-0005-0000-0000-00001D000000}"/>
    <cellStyle name="Comma 12" xfId="31" xr:uid="{00000000-0005-0000-0000-00001E000000}"/>
    <cellStyle name="Comma 12 2" xfId="137" xr:uid="{00000000-0005-0000-0000-00001F000000}"/>
    <cellStyle name="Comma 13" xfId="32" xr:uid="{00000000-0005-0000-0000-000020000000}"/>
    <cellStyle name="Comma 14" xfId="33" xr:uid="{00000000-0005-0000-0000-000021000000}"/>
    <cellStyle name="Comma 2" xfId="34" xr:uid="{00000000-0005-0000-0000-000022000000}"/>
    <cellStyle name="Comma 2 2" xfId="35" xr:uid="{00000000-0005-0000-0000-000023000000}"/>
    <cellStyle name="Comma 3" xfId="36" xr:uid="{00000000-0005-0000-0000-000024000000}"/>
    <cellStyle name="Comma 3 2" xfId="37" xr:uid="{00000000-0005-0000-0000-000025000000}"/>
    <cellStyle name="Comma 3 3" xfId="38" xr:uid="{00000000-0005-0000-0000-000026000000}"/>
    <cellStyle name="Comma 4" xfId="39" xr:uid="{00000000-0005-0000-0000-000027000000}"/>
    <cellStyle name="Comma 4 2" xfId="40" xr:uid="{00000000-0005-0000-0000-000028000000}"/>
    <cellStyle name="Comma 4 3" xfId="41" xr:uid="{00000000-0005-0000-0000-000029000000}"/>
    <cellStyle name="Comma 5" xfId="42" xr:uid="{00000000-0005-0000-0000-00002A000000}"/>
    <cellStyle name="Comma 5 2" xfId="43" xr:uid="{00000000-0005-0000-0000-00002B000000}"/>
    <cellStyle name="Comma 5 3" xfId="44" xr:uid="{00000000-0005-0000-0000-00002C000000}"/>
    <cellStyle name="Comma 6" xfId="45" xr:uid="{00000000-0005-0000-0000-00002D000000}"/>
    <cellStyle name="Comma 6 2" xfId="46" xr:uid="{00000000-0005-0000-0000-00002E000000}"/>
    <cellStyle name="Comma 6 3" xfId="47" xr:uid="{00000000-0005-0000-0000-00002F000000}"/>
    <cellStyle name="Comma 7" xfId="48" xr:uid="{00000000-0005-0000-0000-000030000000}"/>
    <cellStyle name="Comma 8" xfId="49" xr:uid="{00000000-0005-0000-0000-000031000000}"/>
    <cellStyle name="Comma 8 2" xfId="50" xr:uid="{00000000-0005-0000-0000-000032000000}"/>
    <cellStyle name="Comma 9" xfId="51" xr:uid="{00000000-0005-0000-0000-000033000000}"/>
    <cellStyle name="Currency" xfId="52" builtinId="4"/>
    <cellStyle name="Currency 2" xfId="53" xr:uid="{00000000-0005-0000-0000-000035000000}"/>
    <cellStyle name="Currency 2 2" xfId="54" xr:uid="{00000000-0005-0000-0000-000036000000}"/>
    <cellStyle name="Currency 2 2 2" xfId="55" xr:uid="{00000000-0005-0000-0000-000037000000}"/>
    <cellStyle name="Currency 2 2 2 2" xfId="56" xr:uid="{00000000-0005-0000-0000-000038000000}"/>
    <cellStyle name="Currency 3" xfId="57" xr:uid="{00000000-0005-0000-0000-000039000000}"/>
    <cellStyle name="Currency 3 2" xfId="58" xr:uid="{00000000-0005-0000-0000-00003A000000}"/>
    <cellStyle name="Currency 4" xfId="59" xr:uid="{00000000-0005-0000-0000-00003B000000}"/>
    <cellStyle name="Currency 4 2" xfId="60" xr:uid="{00000000-0005-0000-0000-00003C000000}"/>
    <cellStyle name="Currency 4 3" xfId="61" xr:uid="{00000000-0005-0000-0000-00003D000000}"/>
    <cellStyle name="Currency 5" xfId="62" xr:uid="{00000000-0005-0000-0000-00003E000000}"/>
    <cellStyle name="Currency 5 2" xfId="63" xr:uid="{00000000-0005-0000-0000-00003F000000}"/>
    <cellStyle name="Currency 5 3" xfId="64" xr:uid="{00000000-0005-0000-0000-000040000000}"/>
    <cellStyle name="Currency 5 3 2" xfId="138" xr:uid="{00000000-0005-0000-0000-000041000000}"/>
    <cellStyle name="Currency 6" xfId="65" xr:uid="{00000000-0005-0000-0000-000042000000}"/>
    <cellStyle name="Currency 7" xfId="66" xr:uid="{00000000-0005-0000-0000-000043000000}"/>
    <cellStyle name="Currency 7 2" xfId="67" xr:uid="{00000000-0005-0000-0000-000044000000}"/>
    <cellStyle name="Currency 8" xfId="68" xr:uid="{00000000-0005-0000-0000-000045000000}"/>
    <cellStyle name="Currency 8 2" xfId="139" xr:uid="{00000000-0005-0000-0000-000046000000}"/>
    <cellStyle name="Explanatory Text" xfId="69" builtinId="53" customBuiltin="1"/>
    <cellStyle name="Good" xfId="70" builtinId="26" customBuiltin="1"/>
    <cellStyle name="Heading 1" xfId="71" builtinId="16" customBuiltin="1"/>
    <cellStyle name="Heading 1 2" xfId="72" xr:uid="{00000000-0005-0000-0000-00004A000000}"/>
    <cellStyle name="Heading 1 3" xfId="73" xr:uid="{00000000-0005-0000-0000-00004B000000}"/>
    <cellStyle name="Heading 2" xfId="74" builtinId="17" customBuiltin="1"/>
    <cellStyle name="Heading 2 2" xfId="75" xr:uid="{00000000-0005-0000-0000-00004D000000}"/>
    <cellStyle name="Heading 3" xfId="76" builtinId="18" customBuiltin="1"/>
    <cellStyle name="Heading 3 2" xfId="77" xr:uid="{00000000-0005-0000-0000-00004F000000}"/>
    <cellStyle name="Heading 4" xfId="78" builtinId="19" customBuiltin="1"/>
    <cellStyle name="Heading 4 2" xfId="79" xr:uid="{00000000-0005-0000-0000-000051000000}"/>
    <cellStyle name="Hyperlink" xfId="80" builtinId="8"/>
    <cellStyle name="Hyperlink 2" xfId="81" xr:uid="{00000000-0005-0000-0000-000053000000}"/>
    <cellStyle name="Hyperlink 3" xfId="82" xr:uid="{00000000-0005-0000-0000-000054000000}"/>
    <cellStyle name="Hyperlink 4" xfId="83" xr:uid="{00000000-0005-0000-0000-000055000000}"/>
    <cellStyle name="Input" xfId="84" builtinId="20" customBuiltin="1"/>
    <cellStyle name="Linked Cell" xfId="85" builtinId="24" customBuiltin="1"/>
    <cellStyle name="Neutral" xfId="86" builtinId="28" customBuiltin="1"/>
    <cellStyle name="Normal" xfId="0" builtinId="0"/>
    <cellStyle name="Normal 11" xfId="87" xr:uid="{00000000-0005-0000-0000-00005A000000}"/>
    <cellStyle name="Normal 2" xfId="88" xr:uid="{00000000-0005-0000-0000-00005B000000}"/>
    <cellStyle name="Normal 2 2" xfId="89" xr:uid="{00000000-0005-0000-0000-00005C000000}"/>
    <cellStyle name="Normal 2 2 2" xfId="90" xr:uid="{00000000-0005-0000-0000-00005D000000}"/>
    <cellStyle name="Normal 2 2 3" xfId="91" xr:uid="{00000000-0005-0000-0000-00005E000000}"/>
    <cellStyle name="Normal 2 2 3 2" xfId="92" xr:uid="{00000000-0005-0000-0000-00005F000000}"/>
    <cellStyle name="Normal 2_CS Indicators Survey 2010" xfId="93" xr:uid="{00000000-0005-0000-0000-000060000000}"/>
    <cellStyle name="Normal 21" xfId="94" xr:uid="{00000000-0005-0000-0000-000061000000}"/>
    <cellStyle name="Normal 21 2" xfId="140" xr:uid="{00000000-0005-0000-0000-000062000000}"/>
    <cellStyle name="Normal 3" xfId="95" xr:uid="{00000000-0005-0000-0000-000063000000}"/>
    <cellStyle name="Normal 3 2" xfId="96" xr:uid="{00000000-0005-0000-0000-000064000000}"/>
    <cellStyle name="Normal 3 3" xfId="97" xr:uid="{00000000-0005-0000-0000-000065000000}"/>
    <cellStyle name="Normal 4" xfId="98" xr:uid="{00000000-0005-0000-0000-000066000000}"/>
    <cellStyle name="Normal 4 2" xfId="99" xr:uid="{00000000-0005-0000-0000-000067000000}"/>
    <cellStyle name="Normal 4 3" xfId="100" xr:uid="{00000000-0005-0000-0000-000068000000}"/>
    <cellStyle name="Normal 4_CS Indicators Survey 2010" xfId="101" xr:uid="{00000000-0005-0000-0000-000069000000}"/>
    <cellStyle name="Normal 5" xfId="102" xr:uid="{00000000-0005-0000-0000-00006A000000}"/>
    <cellStyle name="Normal 5 2" xfId="103" xr:uid="{00000000-0005-0000-0000-00006B000000}"/>
    <cellStyle name="Normal 5 2 2" xfId="141" xr:uid="{00000000-0005-0000-0000-00006C000000}"/>
    <cellStyle name="Normal 6" xfId="104" xr:uid="{00000000-0005-0000-0000-00006D000000}"/>
    <cellStyle name="Normal 6 2" xfId="142" xr:uid="{00000000-0005-0000-0000-00006E000000}"/>
    <cellStyle name="Normal 7" xfId="105" xr:uid="{00000000-0005-0000-0000-00006F000000}"/>
    <cellStyle name="Note" xfId="106" builtinId="10" customBuiltin="1"/>
    <cellStyle name="Output" xfId="107" builtinId="21" customBuiltin="1"/>
    <cellStyle name="Percent" xfId="108" builtinId="5"/>
    <cellStyle name="Percent 10" xfId="109" xr:uid="{00000000-0005-0000-0000-000073000000}"/>
    <cellStyle name="Percent 2" xfId="110" xr:uid="{00000000-0005-0000-0000-000074000000}"/>
    <cellStyle name="Percent 2 2" xfId="111" xr:uid="{00000000-0005-0000-0000-000075000000}"/>
    <cellStyle name="Percent 2 2 2" xfId="112" xr:uid="{00000000-0005-0000-0000-000076000000}"/>
    <cellStyle name="Percent 2 2 2 2" xfId="113" xr:uid="{00000000-0005-0000-0000-000077000000}"/>
    <cellStyle name="Percent 2 2 3" xfId="114" xr:uid="{00000000-0005-0000-0000-000078000000}"/>
    <cellStyle name="Percent 2 2 4" xfId="115" xr:uid="{00000000-0005-0000-0000-000079000000}"/>
    <cellStyle name="Percent 3" xfId="116" xr:uid="{00000000-0005-0000-0000-00007A000000}"/>
    <cellStyle name="Percent 3 2" xfId="117" xr:uid="{00000000-0005-0000-0000-00007B000000}"/>
    <cellStyle name="Percent 3 2 2" xfId="118" xr:uid="{00000000-0005-0000-0000-00007C000000}"/>
    <cellStyle name="Percent 3 2 3" xfId="119" xr:uid="{00000000-0005-0000-0000-00007D000000}"/>
    <cellStyle name="Percent 3 3" xfId="120" xr:uid="{00000000-0005-0000-0000-00007E000000}"/>
    <cellStyle name="Percent 3 4" xfId="121" xr:uid="{00000000-0005-0000-0000-00007F000000}"/>
    <cellStyle name="Percent 4" xfId="122" xr:uid="{00000000-0005-0000-0000-000080000000}"/>
    <cellStyle name="Percent 4 2" xfId="123" xr:uid="{00000000-0005-0000-0000-000081000000}"/>
    <cellStyle name="Percent 4 3" xfId="124" xr:uid="{00000000-0005-0000-0000-000082000000}"/>
    <cellStyle name="Percent 4 4" xfId="125" xr:uid="{00000000-0005-0000-0000-000083000000}"/>
    <cellStyle name="Percent 5" xfId="126" xr:uid="{00000000-0005-0000-0000-000084000000}"/>
    <cellStyle name="Percent 5 2" xfId="127" xr:uid="{00000000-0005-0000-0000-000085000000}"/>
    <cellStyle name="Percent 6" xfId="128" xr:uid="{00000000-0005-0000-0000-000086000000}"/>
    <cellStyle name="Percent 7" xfId="129" xr:uid="{00000000-0005-0000-0000-000087000000}"/>
    <cellStyle name="Percent 7 2" xfId="130" xr:uid="{00000000-0005-0000-0000-000088000000}"/>
    <cellStyle name="Percent 8" xfId="131" xr:uid="{00000000-0005-0000-0000-000089000000}"/>
    <cellStyle name="Percent 9" xfId="132" xr:uid="{00000000-0005-0000-0000-00008A000000}"/>
    <cellStyle name="Title" xfId="133" builtinId="15" customBuiltin="1"/>
    <cellStyle name="Total" xfId="134" builtinId="25" customBuiltin="1"/>
    <cellStyle name="Total 2" xfId="135" xr:uid="{00000000-0005-0000-0000-00008D000000}"/>
    <cellStyle name="Warning Text" xfId="136" builtinId="11" customBuiltin="1"/>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695325</xdr:colOff>
      <xdr:row>7</xdr:row>
      <xdr:rowOff>0</xdr:rowOff>
    </xdr:to>
    <xdr:pic>
      <xdr:nvPicPr>
        <xdr:cNvPr id="45815" name="Picture 1" descr="USAID-DELIVER_sub">
          <a:extLst>
            <a:ext uri="{FF2B5EF4-FFF2-40B4-BE49-F238E27FC236}">
              <a16:creationId xmlns:a16="http://schemas.microsoft.com/office/drawing/2014/main" id="{00000000-0008-0000-0000-0000F7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110109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149677</xdr:colOff>
      <xdr:row>32</xdr:row>
      <xdr:rowOff>489860</xdr:rowOff>
    </xdr:from>
    <xdr:to>
      <xdr:col>16</xdr:col>
      <xdr:colOff>1202321</xdr:colOff>
      <xdr:row>34</xdr:row>
      <xdr:rowOff>825140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48" y="19607896"/>
          <a:ext cx="2889609"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2837" name="Picture 13" descr="USAID-DELIVER_sub">
          <a:extLst>
            <a:ext uri="{FF2B5EF4-FFF2-40B4-BE49-F238E27FC236}">
              <a16:creationId xmlns:a16="http://schemas.microsoft.com/office/drawing/2014/main" id="{00000000-0008-0000-0900-00002514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5187" name="Picture 13" descr="USAID-DELIVER_sub">
          <a:extLst>
            <a:ext uri="{FF2B5EF4-FFF2-40B4-BE49-F238E27FC236}">
              <a16:creationId xmlns:a16="http://schemas.microsoft.com/office/drawing/2014/main" id="{00000000-0008-0000-0A00-000023A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0609" name="Picture 13" descr="USAID-DELIVER_sub">
          <a:extLst>
            <a:ext uri="{FF2B5EF4-FFF2-40B4-BE49-F238E27FC236}">
              <a16:creationId xmlns:a16="http://schemas.microsoft.com/office/drawing/2014/main" id="{00000000-0008-0000-0B00-0000214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44098" name="Picture 13" descr="USAID-DELIVER_sub">
          <a:extLst>
            <a:ext uri="{FF2B5EF4-FFF2-40B4-BE49-F238E27FC236}">
              <a16:creationId xmlns:a16="http://schemas.microsoft.com/office/drawing/2014/main" id="{00000000-0008-0000-0C00-00002240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7250" name="Picture 13" descr="USAID-DELIVER_sub">
          <a:extLst>
            <a:ext uri="{FF2B5EF4-FFF2-40B4-BE49-F238E27FC236}">
              <a16:creationId xmlns:a16="http://schemas.microsoft.com/office/drawing/2014/main" id="{00000000-0008-0000-0D00-000032B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3856" name="Picture 13" descr="USAID-DELIVER_sub">
          <a:extLst>
            <a:ext uri="{FF2B5EF4-FFF2-40B4-BE49-F238E27FC236}">
              <a16:creationId xmlns:a16="http://schemas.microsoft.com/office/drawing/2014/main" id="{00000000-0008-0000-0E00-0000201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8384" name="Picture 13" descr="USAID-DELIVER_sub">
          <a:extLst>
            <a:ext uri="{FF2B5EF4-FFF2-40B4-BE49-F238E27FC236}">
              <a16:creationId xmlns:a16="http://schemas.microsoft.com/office/drawing/2014/main" id="{00000000-0008-0000-0F00-0000207C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3136" name="Picture 13" descr="USAID-DELIVER_sub">
          <a:extLst>
            <a:ext uri="{FF2B5EF4-FFF2-40B4-BE49-F238E27FC236}">
              <a16:creationId xmlns:a16="http://schemas.microsoft.com/office/drawing/2014/main" id="{00000000-0008-0000-1000-000020A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62529" name="Picture 13" descr="USAID-DELIVER_sub">
          <a:extLst>
            <a:ext uri="{FF2B5EF4-FFF2-40B4-BE49-F238E27FC236}">
              <a16:creationId xmlns:a16="http://schemas.microsoft.com/office/drawing/2014/main" id="{00000000-0008-0000-1100-0000218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4839" name="Picture 13" descr="USAID-DELIVER_sub">
          <a:extLst>
            <a:ext uri="{FF2B5EF4-FFF2-40B4-BE49-F238E27FC236}">
              <a16:creationId xmlns:a16="http://schemas.microsoft.com/office/drawing/2014/main" id="{00000000-0008-0000-1200-00002720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72</xdr:row>
      <xdr:rowOff>47625</xdr:rowOff>
    </xdr:from>
    <xdr:to>
      <xdr:col>12</xdr:col>
      <xdr:colOff>561975</xdr:colOff>
      <xdr:row>138</xdr:row>
      <xdr:rowOff>0</xdr:rowOff>
    </xdr:to>
    <xdr:pic>
      <xdr:nvPicPr>
        <xdr:cNvPr id="97871" name="Picture 12">
          <a:extLst>
            <a:ext uri="{FF2B5EF4-FFF2-40B4-BE49-F238E27FC236}">
              <a16:creationId xmlns:a16="http://schemas.microsoft.com/office/drawing/2014/main" id="{00000000-0008-0000-0100-00004F7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1991975"/>
          <a:ext cx="7858125" cy="1063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xdr:row>
      <xdr:rowOff>47625</xdr:rowOff>
    </xdr:from>
    <xdr:to>
      <xdr:col>12</xdr:col>
      <xdr:colOff>552450</xdr:colOff>
      <xdr:row>71</xdr:row>
      <xdr:rowOff>123825</xdr:rowOff>
    </xdr:to>
    <xdr:pic>
      <xdr:nvPicPr>
        <xdr:cNvPr id="97872" name="Picture 18">
          <a:extLst>
            <a:ext uri="{FF2B5EF4-FFF2-40B4-BE49-F238E27FC236}">
              <a16:creationId xmlns:a16="http://schemas.microsoft.com/office/drawing/2014/main" id="{00000000-0008-0000-0100-0000507E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85825"/>
          <a:ext cx="7848600" cy="1102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6927" name="Picture 13" descr="USAID-DELIVER_sub">
          <a:extLst>
            <a:ext uri="{FF2B5EF4-FFF2-40B4-BE49-F238E27FC236}">
              <a16:creationId xmlns:a16="http://schemas.microsoft.com/office/drawing/2014/main" id="{00000000-0008-0000-1300-00001F24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90176" name="Picture 13" descr="USAID-DELIVER_sub">
          <a:extLst>
            <a:ext uri="{FF2B5EF4-FFF2-40B4-BE49-F238E27FC236}">
              <a16:creationId xmlns:a16="http://schemas.microsoft.com/office/drawing/2014/main" id="{00000000-0008-0000-1400-000020F4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9411" name="Picture 13" descr="USAID-DELIVER_sub">
          <a:extLst>
            <a:ext uri="{FF2B5EF4-FFF2-40B4-BE49-F238E27FC236}">
              <a16:creationId xmlns:a16="http://schemas.microsoft.com/office/drawing/2014/main" id="{00000000-0008-0000-1500-00002380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5906" name="Picture 13" descr="USAID-DELIVER_sub">
          <a:extLst>
            <a:ext uri="{FF2B5EF4-FFF2-40B4-BE49-F238E27FC236}">
              <a16:creationId xmlns:a16="http://schemas.microsoft.com/office/drawing/2014/main" id="{00000000-0008-0000-1600-00002220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0437" name="Picture 13" descr="USAID-DELIVER_sub">
          <a:extLst>
            <a:ext uri="{FF2B5EF4-FFF2-40B4-BE49-F238E27FC236}">
              <a16:creationId xmlns:a16="http://schemas.microsoft.com/office/drawing/2014/main" id="{00000000-0008-0000-1700-0000258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63552" name="Picture 13" descr="USAID-DELIVER_sub">
          <a:extLst>
            <a:ext uri="{FF2B5EF4-FFF2-40B4-BE49-F238E27FC236}">
              <a16:creationId xmlns:a16="http://schemas.microsoft.com/office/drawing/2014/main" id="{00000000-0008-0000-1800-0000208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1459" name="Picture 13" descr="USAID-DELIVER_sub">
          <a:extLst>
            <a:ext uri="{FF2B5EF4-FFF2-40B4-BE49-F238E27FC236}">
              <a16:creationId xmlns:a16="http://schemas.microsoft.com/office/drawing/2014/main" id="{00000000-0008-0000-1900-0000238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5861" name="Picture 13" descr="USAID-DELIVER_sub">
          <a:extLst>
            <a:ext uri="{FF2B5EF4-FFF2-40B4-BE49-F238E27FC236}">
              <a16:creationId xmlns:a16="http://schemas.microsoft.com/office/drawing/2014/main" id="{00000000-0008-0000-1A00-0000252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4161" name="Picture 13" descr="USAID-DELIVER_sub">
          <a:extLst>
            <a:ext uri="{FF2B5EF4-FFF2-40B4-BE49-F238E27FC236}">
              <a16:creationId xmlns:a16="http://schemas.microsoft.com/office/drawing/2014/main" id="{00000000-0008-0000-1B00-000021A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16098" name="Picture 13" descr="USAID-DELIVER_sub">
          <a:extLst>
            <a:ext uri="{FF2B5EF4-FFF2-40B4-BE49-F238E27FC236}">
              <a16:creationId xmlns:a16="http://schemas.microsoft.com/office/drawing/2014/main" id="{00000000-0008-0000-1C00-0000224C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396321" name="Picture 13" descr="USAID-DELIVER_sub">
          <a:extLst>
            <a:ext uri="{FF2B5EF4-FFF2-40B4-BE49-F238E27FC236}">
              <a16:creationId xmlns:a16="http://schemas.microsoft.com/office/drawing/2014/main" id="{00000000-0008-0000-0200-0000210C0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2486" name="Picture 13" descr="USAID-DELIVER_sub">
          <a:extLst>
            <a:ext uri="{FF2B5EF4-FFF2-40B4-BE49-F238E27FC236}">
              <a16:creationId xmlns:a16="http://schemas.microsoft.com/office/drawing/2014/main" id="{00000000-0008-0000-1D00-0000268C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6887" name="Picture 13" descr="USAID-DELIVER_sub">
          <a:extLst>
            <a:ext uri="{FF2B5EF4-FFF2-40B4-BE49-F238E27FC236}">
              <a16:creationId xmlns:a16="http://schemas.microsoft.com/office/drawing/2014/main" id="{00000000-0008-0000-1E00-0000272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7952" name="Picture 13" descr="USAID-DELIVER_sub">
          <a:extLst>
            <a:ext uri="{FF2B5EF4-FFF2-40B4-BE49-F238E27FC236}">
              <a16:creationId xmlns:a16="http://schemas.microsoft.com/office/drawing/2014/main" id="{00000000-0008-0000-1F00-0000202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3682" name="Picture 13" descr="USAID-DELIVER_sub">
          <a:extLst>
            <a:ext uri="{FF2B5EF4-FFF2-40B4-BE49-F238E27FC236}">
              <a16:creationId xmlns:a16="http://schemas.microsoft.com/office/drawing/2014/main" id="{00000000-0008-0000-2000-0000225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8274" name="Picture 13" descr="USAID-DELIVER_sub">
          <a:extLst>
            <a:ext uri="{FF2B5EF4-FFF2-40B4-BE49-F238E27FC236}">
              <a16:creationId xmlns:a16="http://schemas.microsoft.com/office/drawing/2014/main" id="{00000000-0008-0000-2100-000032B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771525</xdr:colOff>
      <xdr:row>3</xdr:row>
      <xdr:rowOff>209550</xdr:rowOff>
    </xdr:to>
    <xdr:pic>
      <xdr:nvPicPr>
        <xdr:cNvPr id="334881" name="Picture 13" descr="USAID-DELIVER_sub">
          <a:extLst>
            <a:ext uri="{FF2B5EF4-FFF2-40B4-BE49-F238E27FC236}">
              <a16:creationId xmlns:a16="http://schemas.microsoft.com/office/drawing/2014/main" id="{00000000-0008-0000-2200-0000211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8801" name="Picture 13" descr="USAID-DELIVER_sub">
          <a:extLst>
            <a:ext uri="{FF2B5EF4-FFF2-40B4-BE49-F238E27FC236}">
              <a16:creationId xmlns:a16="http://schemas.microsoft.com/office/drawing/2014/main" id="{00000000-0008-0000-2300-0000216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17121" name="Picture 13" descr="USAID-DELIVER_sub">
          <a:extLst>
            <a:ext uri="{FF2B5EF4-FFF2-40B4-BE49-F238E27FC236}">
              <a16:creationId xmlns:a16="http://schemas.microsoft.com/office/drawing/2014/main" id="{00000000-0008-0000-2400-00002150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3</xdr:row>
      <xdr:rowOff>209550</xdr:rowOff>
    </xdr:to>
    <xdr:pic>
      <xdr:nvPicPr>
        <xdr:cNvPr id="310307" name="Picture 13" descr="USAID-DELIVER_sub">
          <a:extLst>
            <a:ext uri="{FF2B5EF4-FFF2-40B4-BE49-F238E27FC236}">
              <a16:creationId xmlns:a16="http://schemas.microsoft.com/office/drawing/2014/main" id="{00000000-0008-0000-2500-000023B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94944" name="Picture 13" descr="USAID-DELIVER_sub">
          <a:extLst>
            <a:ext uri="{FF2B5EF4-FFF2-40B4-BE49-F238E27FC236}">
              <a16:creationId xmlns:a16="http://schemas.microsoft.com/office/drawing/2014/main" id="{00000000-0008-0000-2600-0000208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1</xdr:row>
      <xdr:rowOff>0</xdr:rowOff>
    </xdr:to>
    <xdr:pic>
      <xdr:nvPicPr>
        <xdr:cNvPr id="147887" name="Picture 1" descr="USAID-DELIVER_sub">
          <a:extLst>
            <a:ext uri="{FF2B5EF4-FFF2-40B4-BE49-F238E27FC236}">
              <a16:creationId xmlns:a16="http://schemas.microsoft.com/office/drawing/2014/main" id="{00000000-0008-0000-0300-0000AF41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2661" name="Picture 13" descr="USAID-DELIVER_sub">
          <a:extLst>
            <a:ext uri="{FF2B5EF4-FFF2-40B4-BE49-F238E27FC236}">
              <a16:creationId xmlns:a16="http://schemas.microsoft.com/office/drawing/2014/main" id="{00000000-0008-0000-2700-0000255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2242" name="Picture 13" descr="USAID-DELIVER_sub">
          <a:extLst>
            <a:ext uri="{FF2B5EF4-FFF2-40B4-BE49-F238E27FC236}">
              <a16:creationId xmlns:a16="http://schemas.microsoft.com/office/drawing/2014/main" id="{00000000-0008-0000-2800-0000226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1632" name="Picture 13" descr="USAID-DELIVER_sub">
          <a:extLst>
            <a:ext uri="{FF2B5EF4-FFF2-40B4-BE49-F238E27FC236}">
              <a16:creationId xmlns:a16="http://schemas.microsoft.com/office/drawing/2014/main" id="{00000000-0008-0000-2900-0000204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11330" name="Picture 13" descr="USAID-DELIVER_sub">
          <a:extLst>
            <a:ext uri="{FF2B5EF4-FFF2-40B4-BE49-F238E27FC236}">
              <a16:creationId xmlns:a16="http://schemas.microsoft.com/office/drawing/2014/main" id="{00000000-0008-0000-2A00-000022C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7906" name="Picture 13" descr="USAID-DELIVER_sub">
          <a:extLst>
            <a:ext uri="{FF2B5EF4-FFF2-40B4-BE49-F238E27FC236}">
              <a16:creationId xmlns:a16="http://schemas.microsoft.com/office/drawing/2014/main" id="{00000000-0008-0000-2B00-0000222C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13396" name="Picture 13" descr="USAID-DELIVER_sub">
          <a:extLst>
            <a:ext uri="{FF2B5EF4-FFF2-40B4-BE49-F238E27FC236}">
              <a16:creationId xmlns:a16="http://schemas.microsoft.com/office/drawing/2014/main" id="{00000000-0008-0000-2C00-000034C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22602" name="Picture 13" descr="USAID-DELIVER_sub">
          <a:extLst>
            <a:ext uri="{FF2B5EF4-FFF2-40B4-BE49-F238E27FC236}">
              <a16:creationId xmlns:a16="http://schemas.microsoft.com/office/drawing/2014/main" id="{00000000-0008-0000-2D00-00002AE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26693" name="Picture 13" descr="USAID-DELIVER_sub">
          <a:extLst>
            <a:ext uri="{FF2B5EF4-FFF2-40B4-BE49-F238E27FC236}">
              <a16:creationId xmlns:a16="http://schemas.microsoft.com/office/drawing/2014/main" id="{00000000-0008-0000-2E00-000025F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1</xdr:row>
      <xdr:rowOff>0</xdr:rowOff>
    </xdr:to>
    <xdr:pic>
      <xdr:nvPicPr>
        <xdr:cNvPr id="48847" name="Picture 1" descr="USAID-DELIVER_sub">
          <a:extLst>
            <a:ext uri="{FF2B5EF4-FFF2-40B4-BE49-F238E27FC236}">
              <a16:creationId xmlns:a16="http://schemas.microsoft.com/office/drawing/2014/main" id="{00000000-0008-0000-0400-0000CFB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1219" name="Picture 13" descr="USAID-DELIVER_sub">
          <a:extLst>
            <a:ext uri="{FF2B5EF4-FFF2-40B4-BE49-F238E27FC236}">
              <a16:creationId xmlns:a16="http://schemas.microsoft.com/office/drawing/2014/main" id="{00000000-0008-0000-0500-00002360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3265" name="Picture 13" descr="USAID-DELIVER_sub">
          <a:extLst>
            <a:ext uri="{FF2B5EF4-FFF2-40B4-BE49-F238E27FC236}">
              <a16:creationId xmlns:a16="http://schemas.microsoft.com/office/drawing/2014/main" id="{00000000-0008-0000-0600-0000216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3813" name="Picture 13" descr="USAID-DELIVER_sub">
          <a:extLst>
            <a:ext uri="{FF2B5EF4-FFF2-40B4-BE49-F238E27FC236}">
              <a16:creationId xmlns:a16="http://schemas.microsoft.com/office/drawing/2014/main" id="{00000000-0008-0000-0700-0000251C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7362" name="Picture 13" descr="USAID-DELIVER_sub">
          <a:extLst>
            <a:ext uri="{FF2B5EF4-FFF2-40B4-BE49-F238E27FC236}">
              <a16:creationId xmlns:a16="http://schemas.microsoft.com/office/drawing/2014/main" id="{00000000-0008-0000-0800-0000227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deliver.jsi.com/dlvr_content/resources/allpubs/guidelines/CS_Indicators2010.pdf" TargetMode="External"/><Relationship Id="rId7" Type="http://schemas.openxmlformats.org/officeDocument/2006/relationships/drawing" Target="../drawings/drawing1.xml"/><Relationship Id="rId2" Type="http://schemas.openxmlformats.org/officeDocument/2006/relationships/hyperlink" Target="http://deliver.jsi.com/dlvr_content/resources/allpubs/guidelines/CS_Indicators2010.pdf" TargetMode="External"/><Relationship Id="rId1" Type="http://schemas.openxmlformats.org/officeDocument/2006/relationships/hyperlink" Target="http://deliver.jsi.com/dhome/topics/monitoring/monitoringpubs/meresources/memaps/mecsindicatorsmaps" TargetMode="External"/><Relationship Id="rId6" Type="http://schemas.openxmlformats.org/officeDocument/2006/relationships/printerSettings" Target="../printerSettings/printerSettings1.bin"/><Relationship Id="rId5" Type="http://schemas.openxmlformats.org/officeDocument/2006/relationships/hyperlink" Target="http://deliver.jsi.com/dlvr_content/resources/allpubs/guidelines/MeasCSIndi_2011.pdf" TargetMode="External"/><Relationship Id="rId4" Type="http://schemas.openxmlformats.org/officeDocument/2006/relationships/hyperlink" Target="http://deliver.jsi.com/dlvr_content/resources/allpubs/logisticsbriefs/CSIndiImprFPProg_1.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42"/>
  <sheetViews>
    <sheetView tabSelected="1" view="pageBreakPreview" zoomScale="70" zoomScaleNormal="100" zoomScaleSheetLayoutView="70" workbookViewId="0">
      <selection activeCell="R1" sqref="R1"/>
    </sheetView>
  </sheetViews>
  <sheetFormatPr defaultRowHeight="12.75"/>
  <cols>
    <col min="1" max="7" width="9.140625" style="123"/>
    <col min="8" max="8" width="9.140625" style="123" customWidth="1"/>
    <col min="9" max="10" width="9.140625" style="123"/>
    <col min="11" max="11" width="17.5703125" style="123" customWidth="1"/>
    <col min="12" max="16" width="9.140625" style="123"/>
    <col min="17" max="17" width="18.5703125" style="123" customWidth="1"/>
    <col min="18" max="18" width="7.5703125" style="123" customWidth="1"/>
    <col min="19" max="16384" width="9.140625" style="123"/>
  </cols>
  <sheetData>
    <row r="1" spans="1:30">
      <c r="A1" s="130"/>
      <c r="B1" s="130"/>
      <c r="C1" s="130"/>
      <c r="D1" s="130"/>
      <c r="E1" s="130"/>
      <c r="F1" s="130"/>
      <c r="G1" s="130"/>
      <c r="H1" s="130"/>
      <c r="I1" s="130"/>
      <c r="J1" s="130"/>
      <c r="K1" s="130"/>
      <c r="L1" s="130"/>
      <c r="M1" s="130"/>
      <c r="N1" s="130"/>
      <c r="O1" s="130"/>
      <c r="P1" s="130"/>
      <c r="Q1" s="130"/>
      <c r="R1" s="222"/>
      <c r="S1" s="561"/>
      <c r="T1" s="561"/>
      <c r="U1" s="561"/>
      <c r="V1" s="561"/>
      <c r="W1" s="561"/>
      <c r="X1" s="561"/>
      <c r="Y1" s="561"/>
      <c r="Z1" s="561"/>
      <c r="AA1" s="561"/>
      <c r="AB1" s="561"/>
      <c r="AC1" s="561"/>
      <c r="AD1" s="561"/>
    </row>
    <row r="2" spans="1:30" ht="15.75">
      <c r="A2" s="130"/>
      <c r="B2" s="130"/>
      <c r="C2" s="130"/>
      <c r="D2" s="130"/>
      <c r="E2" s="130"/>
      <c r="F2" s="130"/>
      <c r="G2" s="130"/>
      <c r="H2" s="130"/>
      <c r="I2" s="130"/>
      <c r="J2" s="130"/>
      <c r="K2" s="131"/>
      <c r="L2" s="130"/>
      <c r="M2" s="130"/>
      <c r="N2" s="130"/>
      <c r="O2" s="130"/>
      <c r="P2" s="130"/>
      <c r="Q2" s="130"/>
      <c r="R2" s="561"/>
      <c r="S2" s="561"/>
      <c r="T2" s="561"/>
      <c r="U2" s="561"/>
      <c r="V2" s="561"/>
      <c r="W2" s="561"/>
      <c r="X2" s="561"/>
      <c r="Y2" s="561"/>
      <c r="Z2" s="561"/>
      <c r="AA2" s="561"/>
      <c r="AB2" s="561"/>
      <c r="AC2" s="561"/>
      <c r="AD2" s="561"/>
    </row>
    <row r="3" spans="1:30" ht="15.75">
      <c r="A3" s="561"/>
      <c r="B3" s="561"/>
      <c r="C3" s="561"/>
      <c r="D3" s="561"/>
      <c r="E3" s="561"/>
      <c r="F3" s="561"/>
      <c r="G3" s="561"/>
      <c r="H3" s="561"/>
      <c r="I3" s="561"/>
      <c r="J3" s="561"/>
      <c r="K3" s="124"/>
      <c r="L3" s="561"/>
      <c r="M3" s="561"/>
      <c r="N3" s="561"/>
      <c r="O3" s="561"/>
      <c r="P3" s="561"/>
      <c r="Q3" s="130"/>
      <c r="R3" s="561"/>
      <c r="S3" s="561"/>
      <c r="T3" s="561"/>
      <c r="U3" s="561"/>
      <c r="V3" s="561"/>
      <c r="W3" s="561"/>
      <c r="X3" s="561"/>
      <c r="Y3" s="561"/>
      <c r="Z3" s="561"/>
      <c r="AA3" s="561"/>
      <c r="AB3" s="561"/>
      <c r="AC3" s="561"/>
      <c r="AD3" s="561"/>
    </row>
    <row r="4" spans="1:30" ht="15.75">
      <c r="A4" s="561"/>
      <c r="B4" s="561"/>
      <c r="C4" s="561"/>
      <c r="D4" s="561"/>
      <c r="E4" s="561"/>
      <c r="F4" s="561"/>
      <c r="G4" s="561"/>
      <c r="H4" s="561"/>
      <c r="I4" s="561"/>
      <c r="J4" s="561"/>
      <c r="K4" s="124"/>
      <c r="L4" s="561"/>
      <c r="M4" s="561"/>
      <c r="N4" s="561"/>
      <c r="O4" s="561"/>
      <c r="P4" s="561"/>
      <c r="Q4" s="130"/>
      <c r="R4" s="561"/>
      <c r="S4" s="561"/>
      <c r="T4" s="561"/>
      <c r="U4" s="561"/>
      <c r="V4" s="561"/>
      <c r="W4" s="561"/>
      <c r="X4" s="561"/>
      <c r="Y4" s="561"/>
      <c r="Z4" s="561"/>
      <c r="AA4" s="561"/>
      <c r="AB4" s="561"/>
      <c r="AC4" s="561"/>
      <c r="AD4" s="561"/>
    </row>
    <row r="5" spans="1:30" ht="15.75">
      <c r="A5" s="561"/>
      <c r="B5" s="561"/>
      <c r="C5" s="561"/>
      <c r="D5" s="561"/>
      <c r="E5" s="561"/>
      <c r="F5" s="561"/>
      <c r="G5" s="561"/>
      <c r="H5" s="561"/>
      <c r="I5" s="561"/>
      <c r="J5" s="561"/>
      <c r="K5" s="124"/>
      <c r="L5" s="561"/>
      <c r="M5" s="561"/>
      <c r="N5" s="561"/>
      <c r="O5" s="561"/>
      <c r="P5" s="561"/>
      <c r="Q5" s="130"/>
      <c r="R5" s="561"/>
      <c r="S5" s="561"/>
      <c r="T5" s="561"/>
      <c r="U5" s="561"/>
      <c r="V5" s="561"/>
      <c r="W5" s="561"/>
      <c r="X5" s="561"/>
      <c r="Y5" s="561"/>
      <c r="Z5" s="561"/>
      <c r="AA5" s="561"/>
      <c r="AB5" s="561"/>
      <c r="AC5" s="561"/>
      <c r="AD5" s="561"/>
    </row>
    <row r="6" spans="1:30" ht="15.75">
      <c r="A6" s="561"/>
      <c r="B6" s="561"/>
      <c r="C6" s="561"/>
      <c r="D6" s="561"/>
      <c r="E6" s="561"/>
      <c r="F6" s="561"/>
      <c r="G6" s="561"/>
      <c r="H6" s="561"/>
      <c r="I6" s="561"/>
      <c r="J6" s="561"/>
      <c r="K6" s="124"/>
      <c r="L6" s="561"/>
      <c r="M6" s="561"/>
      <c r="N6" s="561"/>
      <c r="O6" s="561"/>
      <c r="P6" s="561"/>
      <c r="Q6" s="130"/>
      <c r="R6" s="561"/>
      <c r="S6" s="561"/>
      <c r="T6" s="561"/>
      <c r="U6" s="561"/>
      <c r="V6" s="561"/>
      <c r="W6" s="561"/>
      <c r="X6" s="561"/>
      <c r="Y6" s="561"/>
      <c r="Z6" s="561"/>
      <c r="AA6" s="561"/>
      <c r="AB6" s="561"/>
      <c r="AC6" s="561"/>
      <c r="AD6" s="561"/>
    </row>
    <row r="7" spans="1:30" ht="15.75">
      <c r="A7" s="561"/>
      <c r="B7" s="561"/>
      <c r="C7" s="561"/>
      <c r="D7" s="561"/>
      <c r="E7" s="561"/>
      <c r="F7" s="561"/>
      <c r="G7" s="561"/>
      <c r="H7" s="561"/>
      <c r="I7" s="561"/>
      <c r="J7" s="561"/>
      <c r="K7" s="124"/>
      <c r="L7" s="561"/>
      <c r="M7" s="561"/>
      <c r="N7" s="561"/>
      <c r="O7" s="561"/>
      <c r="P7" s="561"/>
      <c r="Q7" s="130"/>
      <c r="R7" s="561"/>
      <c r="S7" s="561"/>
      <c r="T7" s="561"/>
      <c r="U7" s="561"/>
      <c r="V7" s="561"/>
      <c r="W7" s="561"/>
      <c r="X7" s="561"/>
      <c r="Y7" s="561"/>
      <c r="Z7" s="561"/>
      <c r="AA7" s="561"/>
      <c r="AB7" s="561"/>
      <c r="AC7" s="561"/>
      <c r="AD7" s="561"/>
    </row>
    <row r="8" spans="1:30" s="161" customFormat="1" ht="26.25" customHeight="1">
      <c r="A8" s="609" t="s">
        <v>0</v>
      </c>
      <c r="B8" s="609"/>
      <c r="C8" s="609"/>
      <c r="D8" s="609"/>
      <c r="E8" s="609"/>
      <c r="F8" s="609"/>
      <c r="G8" s="609"/>
      <c r="H8" s="609"/>
      <c r="I8" s="609"/>
      <c r="J8" s="609"/>
      <c r="K8" s="609"/>
      <c r="L8" s="609"/>
      <c r="M8" s="609"/>
      <c r="N8" s="609"/>
      <c r="O8" s="609"/>
      <c r="P8" s="610"/>
      <c r="Q8" s="610"/>
      <c r="R8" s="1059"/>
      <c r="S8" s="1059"/>
      <c r="T8" s="1059"/>
      <c r="U8" s="1059"/>
      <c r="V8" s="1059"/>
      <c r="W8" s="1059"/>
      <c r="X8" s="1059"/>
      <c r="Y8" s="1059"/>
      <c r="Z8" s="1059"/>
      <c r="AA8" s="1059"/>
      <c r="AB8" s="1059"/>
      <c r="AC8" s="1059"/>
      <c r="AD8" s="1059"/>
    </row>
    <row r="9" spans="1:30" s="161" customFormat="1" ht="23.25" customHeight="1">
      <c r="A9" s="616" t="s">
        <v>1</v>
      </c>
      <c r="B9" s="616"/>
      <c r="C9" s="616"/>
      <c r="D9" s="616"/>
      <c r="E9" s="616"/>
      <c r="F9" s="616"/>
      <c r="G9" s="616"/>
      <c r="H9" s="616"/>
      <c r="I9" s="616"/>
      <c r="J9" s="616"/>
      <c r="K9" s="616"/>
      <c r="L9" s="616"/>
      <c r="M9" s="616"/>
      <c r="N9" s="616"/>
      <c r="O9" s="616"/>
      <c r="P9" s="617"/>
      <c r="Q9" s="617"/>
      <c r="R9" s="1059"/>
      <c r="S9" s="1059"/>
      <c r="T9" s="1059"/>
      <c r="U9" s="1059"/>
      <c r="V9" s="1059"/>
      <c r="W9" s="1059"/>
      <c r="X9" s="1059"/>
      <c r="Y9" s="1059"/>
      <c r="Z9" s="1059"/>
      <c r="AA9" s="1059"/>
      <c r="AB9" s="1059"/>
      <c r="AC9" s="1059"/>
      <c r="AD9" s="1059"/>
    </row>
    <row r="10" spans="1:30" s="161" customFormat="1" ht="170.25" customHeight="1">
      <c r="A10" s="611" t="s">
        <v>2</v>
      </c>
      <c r="B10" s="612"/>
      <c r="C10" s="612"/>
      <c r="D10" s="612"/>
      <c r="E10" s="612"/>
      <c r="F10" s="612"/>
      <c r="G10" s="612"/>
      <c r="H10" s="612"/>
      <c r="I10" s="612"/>
      <c r="J10" s="612"/>
      <c r="K10" s="612"/>
      <c r="L10" s="612"/>
      <c r="M10" s="612"/>
      <c r="N10" s="612"/>
      <c r="O10" s="612"/>
      <c r="P10" s="613"/>
      <c r="Q10" s="613"/>
      <c r="R10" s="1059"/>
      <c r="S10" s="1059"/>
      <c r="T10" s="1059"/>
      <c r="U10" s="1059"/>
      <c r="V10" s="1059"/>
      <c r="W10" s="1059"/>
      <c r="X10" s="1059"/>
      <c r="Y10" s="1059"/>
      <c r="Z10" s="1059"/>
      <c r="AA10" s="1059"/>
      <c r="AB10" s="1059"/>
      <c r="AC10" s="1059"/>
      <c r="AD10" s="1059"/>
    </row>
    <row r="11" spans="1:30" s="161" customFormat="1" ht="18">
      <c r="A11" s="614" t="s">
        <v>3</v>
      </c>
      <c r="B11" s="612"/>
      <c r="C11" s="612"/>
      <c r="D11" s="612"/>
      <c r="E11" s="612"/>
      <c r="F11" s="612"/>
      <c r="G11" s="612"/>
      <c r="H11" s="612"/>
      <c r="I11" s="612"/>
      <c r="J11" s="612"/>
      <c r="K11" s="612"/>
      <c r="L11" s="612"/>
      <c r="M11" s="612"/>
      <c r="N11" s="612"/>
      <c r="O11" s="612"/>
      <c r="P11" s="612"/>
      <c r="Q11" s="612"/>
      <c r="R11" s="1059"/>
      <c r="S11" s="1059"/>
      <c r="T11" s="1059"/>
      <c r="U11" s="1059"/>
      <c r="V11" s="1059"/>
      <c r="W11" s="1059"/>
      <c r="X11" s="1059"/>
      <c r="Y11" s="1059"/>
      <c r="Z11" s="1059"/>
      <c r="AA11" s="1059"/>
      <c r="AB11" s="1059"/>
      <c r="AC11" s="1059"/>
      <c r="AD11" s="1059"/>
    </row>
    <row r="12" spans="1:30" s="161" customFormat="1" ht="24.75" customHeight="1">
      <c r="A12" s="615" t="s">
        <v>4</v>
      </c>
      <c r="B12" s="605"/>
      <c r="C12" s="605"/>
      <c r="D12" s="605"/>
      <c r="E12" s="605"/>
      <c r="F12" s="605"/>
      <c r="G12" s="605"/>
      <c r="H12" s="605"/>
      <c r="I12" s="605"/>
      <c r="J12" s="226"/>
      <c r="K12" s="226"/>
      <c r="L12" s="226"/>
      <c r="M12" s="226"/>
      <c r="N12" s="226"/>
      <c r="O12" s="226"/>
      <c r="P12" s="226"/>
      <c r="Q12" s="226"/>
      <c r="R12" s="600"/>
      <c r="S12" s="600"/>
      <c r="T12" s="600"/>
      <c r="U12" s="600"/>
      <c r="V12" s="600"/>
      <c r="W12" s="600"/>
      <c r="X12" s="600"/>
      <c r="Y12" s="600"/>
      <c r="Z12" s="600"/>
      <c r="AA12" s="600"/>
      <c r="AB12" s="600"/>
      <c r="AC12" s="600"/>
      <c r="AD12" s="600"/>
    </row>
    <row r="13" spans="1:30" s="220" customFormat="1" ht="29.25" customHeight="1">
      <c r="A13" s="605" t="s">
        <v>5</v>
      </c>
      <c r="B13" s="605"/>
      <c r="C13" s="605"/>
      <c r="D13" s="605"/>
      <c r="E13" s="227"/>
      <c r="F13" s="227"/>
      <c r="G13" s="227"/>
      <c r="H13" s="227"/>
      <c r="I13" s="227"/>
      <c r="J13" s="227"/>
      <c r="K13" s="563"/>
      <c r="L13" s="563"/>
      <c r="M13" s="563"/>
      <c r="N13" s="226"/>
      <c r="O13" s="226"/>
      <c r="P13" s="226"/>
      <c r="Q13" s="226"/>
      <c r="R13" s="600"/>
      <c r="S13" s="600"/>
      <c r="T13" s="600"/>
      <c r="U13" s="600"/>
      <c r="V13" s="600"/>
      <c r="W13" s="600"/>
      <c r="X13" s="600"/>
      <c r="Y13" s="600"/>
      <c r="Z13" s="600"/>
      <c r="AA13" s="600"/>
      <c r="AB13" s="600"/>
      <c r="AC13" s="600"/>
      <c r="AD13" s="600"/>
    </row>
    <row r="14" spans="1:30" s="220" customFormat="1" ht="23.25" customHeight="1">
      <c r="A14" s="603" t="s">
        <v>6</v>
      </c>
      <c r="B14" s="603"/>
      <c r="C14" s="603" t="s">
        <v>7</v>
      </c>
      <c r="D14" s="603"/>
      <c r="E14" s="603" t="s">
        <v>8</v>
      </c>
      <c r="F14" s="603"/>
      <c r="G14" s="603" t="s">
        <v>9</v>
      </c>
      <c r="H14" s="603"/>
      <c r="I14" s="603" t="s">
        <v>10</v>
      </c>
      <c r="J14" s="603"/>
      <c r="K14" s="165" t="s">
        <v>11</v>
      </c>
      <c r="L14" s="602" t="s">
        <v>12</v>
      </c>
      <c r="M14" s="602"/>
      <c r="N14" s="603" t="s">
        <v>13</v>
      </c>
      <c r="O14" s="603"/>
      <c r="P14" s="559" t="s">
        <v>14</v>
      </c>
      <c r="Q14" s="559" t="s">
        <v>15</v>
      </c>
      <c r="R14" s="600"/>
      <c r="S14" s="600"/>
      <c r="T14" s="600"/>
      <c r="U14" s="600"/>
      <c r="V14" s="600"/>
      <c r="W14" s="600"/>
      <c r="X14" s="600"/>
      <c r="Y14" s="600"/>
      <c r="Z14" s="600"/>
      <c r="AA14" s="600"/>
      <c r="AB14" s="600"/>
      <c r="AC14" s="600"/>
      <c r="AD14" s="600"/>
    </row>
    <row r="15" spans="1:30" s="220" customFormat="1" ht="24.75" customHeight="1">
      <c r="A15" s="603" t="s">
        <v>16</v>
      </c>
      <c r="B15" s="603"/>
      <c r="C15" s="603" t="s">
        <v>17</v>
      </c>
      <c r="D15" s="603"/>
      <c r="E15" s="603" t="s">
        <v>18</v>
      </c>
      <c r="F15" s="603"/>
      <c r="G15" s="603" t="s">
        <v>19</v>
      </c>
      <c r="H15" s="603"/>
      <c r="I15" s="603" t="s">
        <v>20</v>
      </c>
      <c r="J15" s="603"/>
      <c r="K15" s="517" t="s">
        <v>21</v>
      </c>
      <c r="L15" s="509" t="s">
        <v>22</v>
      </c>
      <c r="M15" s="165" t="s">
        <v>23</v>
      </c>
      <c r="N15" s="532"/>
      <c r="O15" s="221" t="s">
        <v>24</v>
      </c>
      <c r="P15" s="559" t="s">
        <v>25</v>
      </c>
      <c r="Q15" s="559" t="s">
        <v>26</v>
      </c>
      <c r="R15" s="600"/>
      <c r="S15" s="600"/>
      <c r="T15" s="600"/>
      <c r="U15" s="600"/>
      <c r="V15" s="600"/>
      <c r="W15" s="600"/>
      <c r="X15" s="600"/>
      <c r="Y15" s="600"/>
      <c r="Z15" s="600"/>
      <c r="AA15" s="600"/>
      <c r="AB15" s="600"/>
      <c r="AC15" s="600"/>
      <c r="AD15" s="532"/>
    </row>
    <row r="16" spans="1:30" s="220" customFormat="1" ht="24.75" customHeight="1">
      <c r="A16" s="603" t="s">
        <v>27</v>
      </c>
      <c r="B16" s="603"/>
      <c r="C16" s="603" t="s">
        <v>28</v>
      </c>
      <c r="D16" s="603"/>
      <c r="E16" s="165" t="s">
        <v>29</v>
      </c>
      <c r="F16" s="603" t="s">
        <v>30</v>
      </c>
      <c r="G16" s="603"/>
      <c r="H16" s="559" t="s">
        <v>31</v>
      </c>
      <c r="I16" s="603" t="s">
        <v>32</v>
      </c>
      <c r="J16" s="603"/>
      <c r="K16" s="559" t="s">
        <v>33</v>
      </c>
      <c r="L16" s="603" t="s">
        <v>34</v>
      </c>
      <c r="M16" s="603"/>
      <c r="N16" s="608" t="s">
        <v>35</v>
      </c>
      <c r="O16" s="608"/>
      <c r="P16" s="603" t="s">
        <v>36</v>
      </c>
      <c r="Q16" s="603"/>
      <c r="R16" s="600"/>
      <c r="S16" s="600"/>
      <c r="T16" s="600"/>
      <c r="U16" s="600"/>
      <c r="V16" s="600"/>
      <c r="W16" s="600"/>
      <c r="X16" s="600"/>
      <c r="Y16" s="600"/>
      <c r="Z16" s="600"/>
      <c r="AA16" s="600"/>
      <c r="AB16" s="600"/>
      <c r="AC16" s="600"/>
      <c r="AD16" s="532"/>
    </row>
    <row r="17" spans="1:30" s="222" customFormat="1" ht="24.75" customHeight="1">
      <c r="A17" s="165" t="s">
        <v>37</v>
      </c>
      <c r="B17" s="603" t="s">
        <v>38</v>
      </c>
      <c r="C17" s="603"/>
      <c r="D17" s="603" t="s">
        <v>39</v>
      </c>
      <c r="E17" s="603"/>
      <c r="F17" s="603" t="s">
        <v>40</v>
      </c>
      <c r="G17" s="603"/>
      <c r="H17" s="603" t="s">
        <v>41</v>
      </c>
      <c r="I17" s="603"/>
      <c r="J17" s="221" t="s">
        <v>42</v>
      </c>
      <c r="K17" s="559" t="s">
        <v>43</v>
      </c>
      <c r="L17" s="559" t="s">
        <v>44</v>
      </c>
      <c r="M17" s="603" t="s">
        <v>45</v>
      </c>
      <c r="N17" s="603"/>
      <c r="O17" s="165" t="s">
        <v>46</v>
      </c>
      <c r="P17" s="166"/>
      <c r="Q17" s="221" t="s">
        <v>47</v>
      </c>
      <c r="R17" s="600"/>
      <c r="S17" s="600"/>
      <c r="T17" s="600"/>
      <c r="U17" s="600"/>
      <c r="V17" s="600"/>
      <c r="W17" s="600"/>
      <c r="X17" s="600"/>
      <c r="Y17" s="600"/>
      <c r="Z17" s="600"/>
      <c r="AA17" s="600"/>
      <c r="AB17" s="600"/>
      <c r="AC17" s="600"/>
      <c r="AD17" s="600"/>
    </row>
    <row r="18" spans="1:30" s="224" customFormat="1" ht="33" customHeight="1">
      <c r="A18" s="604" t="s">
        <v>48</v>
      </c>
      <c r="B18" s="604"/>
      <c r="C18" s="604"/>
      <c r="D18" s="604"/>
      <c r="E18" s="604"/>
      <c r="F18" s="604"/>
      <c r="G18" s="604"/>
      <c r="H18" s="604"/>
      <c r="I18" s="604"/>
      <c r="J18" s="604"/>
      <c r="K18" s="604"/>
      <c r="L18" s="604"/>
      <c r="M18" s="604"/>
      <c r="N18" s="604"/>
      <c r="O18" s="604"/>
      <c r="P18" s="604"/>
      <c r="Q18" s="604"/>
      <c r="R18" s="223"/>
      <c r="S18" s="223"/>
      <c r="W18" s="223"/>
      <c r="X18" s="223"/>
      <c r="Y18" s="223"/>
      <c r="Z18" s="223"/>
      <c r="AA18" s="223"/>
      <c r="AB18" s="223"/>
      <c r="AC18" s="223"/>
      <c r="AD18" s="223"/>
    </row>
    <row r="19" spans="1:30" ht="23.25" customHeight="1">
      <c r="A19" s="605" t="s">
        <v>49</v>
      </c>
      <c r="B19" s="1060"/>
      <c r="C19" s="1060"/>
      <c r="D19" s="1060"/>
      <c r="E19" s="1060"/>
      <c r="F19" s="1060"/>
      <c r="G19" s="228"/>
      <c r="H19" s="228"/>
      <c r="I19" s="228"/>
      <c r="J19" s="228"/>
      <c r="K19" s="228"/>
      <c r="L19" s="228"/>
      <c r="M19" s="561"/>
      <c r="N19" s="228"/>
      <c r="O19" s="561"/>
      <c r="P19" s="228"/>
      <c r="Q19" s="228"/>
      <c r="R19" s="600"/>
      <c r="S19" s="600"/>
      <c r="T19" s="600"/>
      <c r="U19" s="600"/>
      <c r="V19" s="600"/>
      <c r="W19" s="600"/>
      <c r="X19" s="600"/>
      <c r="Y19" s="600"/>
      <c r="Z19" s="600"/>
      <c r="AA19" s="600"/>
      <c r="AB19" s="600"/>
      <c r="AC19" s="600"/>
      <c r="AD19" s="600"/>
    </row>
    <row r="20" spans="1:30" s="220" customFormat="1" ht="23.25" customHeight="1">
      <c r="A20" s="627" t="s">
        <v>50</v>
      </c>
      <c r="B20" s="627"/>
      <c r="C20" s="627"/>
      <c r="D20" s="221"/>
      <c r="E20" s="221"/>
      <c r="F20" s="221"/>
      <c r="G20" s="221"/>
      <c r="H20" s="221"/>
      <c r="I20" s="221"/>
      <c r="J20" s="221"/>
      <c r="K20" s="126"/>
      <c r="L20" s="126"/>
      <c r="M20" s="126"/>
      <c r="N20" s="126"/>
      <c r="O20" s="126"/>
      <c r="P20" s="126"/>
      <c r="Q20" s="126"/>
      <c r="R20" s="600"/>
      <c r="S20" s="600"/>
      <c r="T20" s="600"/>
      <c r="U20" s="600"/>
      <c r="V20" s="600"/>
      <c r="W20" s="600"/>
      <c r="X20" s="600"/>
      <c r="Y20" s="600"/>
      <c r="Z20" s="600"/>
      <c r="AA20" s="600"/>
      <c r="AB20" s="600"/>
      <c r="AC20" s="600"/>
      <c r="AD20" s="600"/>
    </row>
    <row r="21" spans="1:30" s="220" customFormat="1" ht="58.5" customHeight="1">
      <c r="A21" s="620" t="s">
        <v>51</v>
      </c>
      <c r="B21" s="620"/>
      <c r="C21" s="620"/>
      <c r="D21" s="620"/>
      <c r="E21" s="620"/>
      <c r="F21" s="620"/>
      <c r="G21" s="620"/>
      <c r="H21" s="620"/>
      <c r="I21" s="620"/>
      <c r="J21" s="620"/>
      <c r="K21" s="620"/>
      <c r="L21" s="620"/>
      <c r="M21" s="620"/>
      <c r="N21" s="620"/>
      <c r="O21" s="620"/>
      <c r="P21" s="620"/>
      <c r="Q21" s="620"/>
      <c r="R21" s="600"/>
      <c r="S21" s="600"/>
      <c r="T21" s="600"/>
      <c r="U21" s="600"/>
      <c r="V21" s="600"/>
      <c r="W21" s="600"/>
      <c r="X21" s="600"/>
      <c r="Y21" s="600"/>
      <c r="Z21" s="600"/>
      <c r="AA21" s="600"/>
      <c r="AB21" s="600"/>
      <c r="AC21" s="600"/>
      <c r="AD21" s="600"/>
    </row>
    <row r="22" spans="1:30" s="220" customFormat="1" ht="30.75" customHeight="1">
      <c r="A22" s="605" t="s">
        <v>52</v>
      </c>
      <c r="B22" s="1060"/>
      <c r="C22" s="1060"/>
      <c r="D22" s="1060"/>
      <c r="E22" s="1060"/>
      <c r="F22" s="1060"/>
      <c r="G22" s="229"/>
      <c r="H22" s="229"/>
      <c r="I22" s="229"/>
      <c r="J22" s="229"/>
      <c r="K22" s="229"/>
      <c r="L22" s="229"/>
      <c r="M22" s="229"/>
      <c r="N22" s="229"/>
      <c r="O22" s="229"/>
      <c r="P22" s="229"/>
      <c r="Q22" s="229"/>
      <c r="R22" s="600"/>
      <c r="S22" s="600"/>
      <c r="T22" s="600"/>
      <c r="U22" s="600"/>
      <c r="V22" s="600"/>
      <c r="W22" s="600"/>
      <c r="X22" s="600"/>
      <c r="Y22" s="600"/>
      <c r="Z22" s="600"/>
      <c r="AA22" s="600"/>
      <c r="AB22" s="600"/>
      <c r="AC22" s="600"/>
      <c r="AD22" s="600"/>
    </row>
    <row r="23" spans="1:30" s="220" customFormat="1" ht="22.5" customHeight="1">
      <c r="A23" s="603" t="s">
        <v>53</v>
      </c>
      <c r="B23" s="603"/>
      <c r="C23" s="603"/>
      <c r="D23" s="129"/>
      <c r="E23" s="129"/>
      <c r="F23" s="160"/>
      <c r="G23" s="160"/>
      <c r="H23" s="160"/>
      <c r="I23" s="160"/>
      <c r="J23" s="160"/>
      <c r="K23" s="160"/>
      <c r="L23" s="160"/>
      <c r="M23" s="160"/>
      <c r="N23" s="160"/>
      <c r="O23" s="160"/>
      <c r="P23" s="160"/>
      <c r="Q23" s="160"/>
      <c r="R23" s="600"/>
      <c r="S23" s="600"/>
      <c r="T23" s="600"/>
      <c r="U23" s="600"/>
      <c r="V23" s="600"/>
      <c r="W23" s="600"/>
      <c r="X23" s="600"/>
      <c r="Y23" s="600"/>
      <c r="Z23" s="600"/>
      <c r="AA23" s="600"/>
      <c r="AB23" s="600"/>
      <c r="AC23" s="600"/>
      <c r="AD23" s="600"/>
    </row>
    <row r="24" spans="1:30" s="220" customFormat="1" ht="50.25" customHeight="1">
      <c r="A24" s="620" t="s">
        <v>54</v>
      </c>
      <c r="B24" s="620"/>
      <c r="C24" s="620"/>
      <c r="D24" s="620"/>
      <c r="E24" s="620"/>
      <c r="F24" s="620"/>
      <c r="G24" s="620"/>
      <c r="H24" s="620"/>
      <c r="I24" s="620"/>
      <c r="J24" s="620"/>
      <c r="K24" s="620"/>
      <c r="L24" s="620"/>
      <c r="M24" s="620"/>
      <c r="N24" s="620"/>
      <c r="O24" s="620"/>
      <c r="P24" s="620"/>
      <c r="Q24" s="620"/>
      <c r="R24" s="600"/>
      <c r="S24" s="600"/>
      <c r="T24" s="600"/>
      <c r="U24" s="600"/>
      <c r="V24" s="600"/>
      <c r="W24" s="600"/>
      <c r="X24" s="600"/>
      <c r="Y24" s="600"/>
      <c r="Z24" s="600"/>
      <c r="AA24" s="600"/>
      <c r="AB24" s="600"/>
      <c r="AC24" s="600"/>
      <c r="AD24" s="600"/>
    </row>
    <row r="25" spans="1:30" s="161" customFormat="1" ht="18">
      <c r="A25" s="619" t="s">
        <v>55</v>
      </c>
      <c r="B25" s="619"/>
      <c r="C25" s="619"/>
      <c r="D25" s="619"/>
      <c r="E25" s="619"/>
      <c r="F25" s="619"/>
      <c r="G25" s="217"/>
      <c r="H25" s="217"/>
      <c r="I25" s="217"/>
      <c r="J25" s="217"/>
      <c r="K25" s="217"/>
      <c r="L25" s="217"/>
      <c r="M25" s="217"/>
      <c r="N25" s="217"/>
      <c r="O25" s="217"/>
      <c r="P25" s="217"/>
      <c r="Q25" s="217"/>
      <c r="R25" s="1059"/>
      <c r="S25" s="1059"/>
      <c r="T25" s="1059"/>
      <c r="U25" s="1059"/>
      <c r="V25" s="1059"/>
      <c r="W25" s="1059"/>
      <c r="X25" s="1059"/>
      <c r="Y25" s="1059"/>
      <c r="Z25" s="1059"/>
      <c r="AA25" s="1059"/>
      <c r="AB25" s="1059"/>
      <c r="AC25" s="1059"/>
      <c r="AD25" s="1059"/>
    </row>
    <row r="26" spans="1:30" s="220" customFormat="1" ht="36" customHeight="1">
      <c r="A26" s="620" t="s">
        <v>56</v>
      </c>
      <c r="B26" s="620"/>
      <c r="C26" s="620"/>
      <c r="D26" s="620"/>
      <c r="E26" s="620"/>
      <c r="F26" s="620"/>
      <c r="G26" s="620"/>
      <c r="H26" s="620"/>
      <c r="I26" s="620"/>
      <c r="J26" s="620"/>
      <c r="K26" s="620"/>
      <c r="L26" s="620"/>
      <c r="M26" s="620"/>
      <c r="N26" s="620"/>
      <c r="O26" s="620"/>
      <c r="P26" s="620"/>
      <c r="Q26" s="620"/>
      <c r="R26" s="600"/>
      <c r="S26" s="600"/>
      <c r="T26" s="600"/>
      <c r="U26" s="600"/>
      <c r="V26" s="600"/>
      <c r="W26" s="600"/>
      <c r="X26" s="600"/>
      <c r="Y26" s="600"/>
      <c r="Z26" s="600"/>
      <c r="AA26" s="600"/>
      <c r="AB26" s="600"/>
      <c r="AC26" s="600"/>
      <c r="AD26" s="600"/>
    </row>
    <row r="27" spans="1:30" s="161" customFormat="1" ht="372.75" customHeight="1">
      <c r="A27" s="624" t="s">
        <v>57</v>
      </c>
      <c r="B27" s="625"/>
      <c r="C27" s="625"/>
      <c r="D27" s="625"/>
      <c r="E27" s="625"/>
      <c r="F27" s="625"/>
      <c r="G27" s="625"/>
      <c r="H27" s="625"/>
      <c r="I27" s="625"/>
      <c r="J27" s="625"/>
      <c r="K27" s="625"/>
      <c r="L27" s="625"/>
      <c r="M27" s="625"/>
      <c r="N27" s="625"/>
      <c r="O27" s="625"/>
      <c r="P27" s="625"/>
      <c r="Q27" s="625"/>
      <c r="R27" s="1059"/>
      <c r="S27" s="1059"/>
      <c r="T27" s="1059"/>
      <c r="U27" s="1059"/>
      <c r="V27" s="1059"/>
      <c r="W27" s="1059"/>
      <c r="X27" s="1059"/>
      <c r="Y27" s="1059"/>
      <c r="Z27" s="1059"/>
      <c r="AA27" s="1059"/>
      <c r="AB27" s="1059"/>
      <c r="AC27" s="1059"/>
      <c r="AD27" s="1059"/>
    </row>
    <row r="28" spans="1:30" s="161" customFormat="1" ht="221.25" customHeight="1">
      <c r="A28" s="622" t="s">
        <v>58</v>
      </c>
      <c r="B28" s="620"/>
      <c r="C28" s="620"/>
      <c r="D28" s="620"/>
      <c r="E28" s="620"/>
      <c r="F28" s="620"/>
      <c r="G28" s="620"/>
      <c r="H28" s="620"/>
      <c r="I28" s="620"/>
      <c r="J28" s="620"/>
      <c r="K28" s="620"/>
      <c r="L28" s="620"/>
      <c r="M28" s="620"/>
      <c r="N28" s="620"/>
      <c r="O28" s="620"/>
      <c r="P28" s="623"/>
      <c r="Q28" s="623"/>
      <c r="R28" s="1059"/>
      <c r="S28" s="1059"/>
      <c r="T28" s="1059"/>
      <c r="U28" s="1059"/>
      <c r="V28" s="1059"/>
      <c r="W28" s="1059"/>
      <c r="X28" s="1059"/>
      <c r="Y28" s="1059"/>
      <c r="Z28" s="1059"/>
      <c r="AA28" s="1059"/>
      <c r="AB28" s="1059"/>
      <c r="AC28" s="1059"/>
      <c r="AD28" s="1059"/>
    </row>
    <row r="29" spans="1:30" ht="18">
      <c r="A29" s="626" t="s">
        <v>59</v>
      </c>
      <c r="B29" s="618"/>
      <c r="C29" s="618"/>
      <c r="D29" s="618"/>
      <c r="E29" s="618"/>
      <c r="F29" s="618"/>
      <c r="G29" s="618"/>
      <c r="H29" s="618"/>
      <c r="I29" s="618"/>
      <c r="J29" s="618"/>
      <c r="K29" s="618"/>
      <c r="L29" s="618"/>
      <c r="M29" s="618"/>
      <c r="N29" s="618"/>
      <c r="O29" s="618"/>
      <c r="P29" s="618"/>
      <c r="Q29" s="618"/>
      <c r="R29" s="561"/>
      <c r="S29" s="561"/>
      <c r="T29" s="561"/>
      <c r="U29" s="600"/>
      <c r="V29" s="561"/>
      <c r="W29" s="561"/>
      <c r="X29" s="561"/>
      <c r="Y29" s="561"/>
      <c r="Z29" s="561"/>
      <c r="AA29" s="561"/>
      <c r="AB29" s="561"/>
      <c r="AC29" s="561"/>
      <c r="AD29" s="561"/>
    </row>
    <row r="30" spans="1:30" ht="38.25" customHeight="1">
      <c r="A30" s="628" t="s">
        <v>60</v>
      </c>
      <c r="B30" s="628"/>
      <c r="C30" s="628"/>
      <c r="D30" s="628"/>
      <c r="E30" s="628"/>
      <c r="F30" s="628"/>
      <c r="G30" s="628"/>
      <c r="H30" s="628"/>
      <c r="I30" s="628"/>
      <c r="J30" s="628"/>
      <c r="K30" s="628"/>
      <c r="L30" s="628"/>
      <c r="M30" s="219"/>
      <c r="N30" s="218"/>
      <c r="O30" s="218"/>
      <c r="P30" s="218"/>
      <c r="Q30" s="218"/>
      <c r="R30" s="561"/>
      <c r="S30" s="561"/>
      <c r="T30" s="561"/>
      <c r="U30" s="600"/>
      <c r="V30" s="561"/>
      <c r="W30" s="561"/>
      <c r="X30" s="561"/>
      <c r="Y30" s="561"/>
      <c r="Z30" s="561"/>
      <c r="AA30" s="561"/>
      <c r="AB30" s="561"/>
      <c r="AC30" s="561"/>
      <c r="AD30" s="561"/>
    </row>
    <row r="31" spans="1:30" ht="36" customHeight="1">
      <c r="A31" s="621" t="s">
        <v>61</v>
      </c>
      <c r="B31" s="621"/>
      <c r="C31" s="621"/>
      <c r="D31" s="621"/>
      <c r="E31" s="621"/>
      <c r="F31" s="621"/>
      <c r="G31" s="621"/>
      <c r="H31" s="621"/>
      <c r="I31" s="621"/>
      <c r="J31" s="621"/>
      <c r="K31" s="621"/>
      <c r="L31" s="621"/>
      <c r="M31" s="621"/>
      <c r="N31" s="621"/>
      <c r="O31" s="621"/>
      <c r="P31" s="621"/>
      <c r="Q31" s="621"/>
      <c r="R31" s="561"/>
      <c r="S31" s="561"/>
      <c r="T31" s="561"/>
      <c r="U31" s="600"/>
      <c r="V31" s="561"/>
      <c r="W31" s="561"/>
      <c r="X31" s="561"/>
      <c r="Y31" s="561"/>
      <c r="Z31" s="561"/>
      <c r="AA31" s="561"/>
      <c r="AB31" s="561"/>
      <c r="AC31" s="561"/>
      <c r="AD31" s="561"/>
    </row>
    <row r="32" spans="1:30" ht="20.25" customHeight="1">
      <c r="A32" s="628" t="s">
        <v>62</v>
      </c>
      <c r="B32" s="628"/>
      <c r="C32" s="628"/>
      <c r="D32" s="628"/>
      <c r="E32" s="628"/>
      <c r="F32" s="628"/>
      <c r="G32" s="628"/>
      <c r="H32" s="628"/>
      <c r="I32" s="219"/>
      <c r="J32" s="560"/>
      <c r="K32" s="560"/>
      <c r="L32" s="560"/>
      <c r="M32" s="560"/>
      <c r="N32" s="560"/>
      <c r="O32" s="560"/>
      <c r="P32" s="560"/>
      <c r="Q32" s="560"/>
      <c r="R32" s="561"/>
      <c r="S32" s="561"/>
      <c r="T32" s="561"/>
      <c r="U32" s="600"/>
      <c r="V32" s="561"/>
      <c r="W32" s="561"/>
      <c r="X32" s="561"/>
      <c r="Y32" s="561"/>
      <c r="Z32" s="561"/>
      <c r="AA32" s="561"/>
      <c r="AB32" s="561"/>
      <c r="AC32" s="561"/>
      <c r="AD32" s="561"/>
    </row>
    <row r="33" spans="1:21" s="162" customFormat="1" ht="42.75" customHeight="1">
      <c r="A33" s="620" t="s">
        <v>63</v>
      </c>
      <c r="B33" s="620"/>
      <c r="C33" s="620"/>
      <c r="D33" s="620"/>
      <c r="E33" s="620"/>
      <c r="F33" s="620"/>
      <c r="G33" s="620"/>
      <c r="H33" s="620"/>
      <c r="I33" s="620"/>
      <c r="J33" s="620"/>
      <c r="K33" s="620"/>
      <c r="L33" s="620"/>
      <c r="M33" s="620"/>
      <c r="N33" s="620"/>
      <c r="O33" s="620"/>
      <c r="P33" s="620"/>
      <c r="Q33" s="620"/>
      <c r="R33" s="562"/>
      <c r="S33" s="562"/>
      <c r="T33" s="562"/>
      <c r="U33" s="225"/>
    </row>
    <row r="34" spans="1:21" ht="17.25" customHeight="1">
      <c r="A34" s="630" t="s">
        <v>64</v>
      </c>
      <c r="B34" s="630"/>
      <c r="C34" s="630"/>
      <c r="D34" s="630"/>
      <c r="E34" s="630"/>
      <c r="F34" s="630"/>
      <c r="G34" s="621"/>
      <c r="H34" s="621"/>
      <c r="I34" s="621"/>
      <c r="J34" s="621"/>
      <c r="K34" s="621"/>
      <c r="L34" s="621"/>
      <c r="M34" s="621"/>
      <c r="N34" s="621"/>
      <c r="O34" s="621"/>
      <c r="P34" s="560"/>
      <c r="Q34" s="560"/>
      <c r="R34" s="561"/>
      <c r="S34" s="561"/>
      <c r="T34" s="561"/>
      <c r="U34" s="600"/>
    </row>
    <row r="35" spans="1:21" s="169" customFormat="1" ht="84" customHeight="1">
      <c r="A35" s="629" t="s">
        <v>65</v>
      </c>
      <c r="B35" s="629"/>
      <c r="C35" s="629"/>
      <c r="D35" s="629"/>
      <c r="E35" s="629"/>
      <c r="F35" s="629"/>
      <c r="G35" s="629"/>
      <c r="H35" s="629"/>
      <c r="I35" s="629"/>
      <c r="J35" s="629"/>
      <c r="K35" s="629"/>
      <c r="L35" s="629"/>
      <c r="M35" s="629"/>
      <c r="N35" s="629"/>
      <c r="O35" s="629"/>
      <c r="P35" s="629"/>
      <c r="Q35" s="629"/>
      <c r="U35" s="223"/>
    </row>
    <row r="36" spans="1:21" s="162" customFormat="1" ht="49.5" customHeight="1">
      <c r="A36" s="621" t="s">
        <v>66</v>
      </c>
      <c r="B36" s="621"/>
      <c r="C36" s="621"/>
      <c r="D36" s="621"/>
      <c r="E36" s="621"/>
      <c r="F36" s="621"/>
      <c r="G36" s="621"/>
      <c r="H36" s="621"/>
      <c r="I36" s="621"/>
      <c r="J36" s="621"/>
      <c r="K36" s="621"/>
      <c r="L36" s="621"/>
      <c r="M36" s="621"/>
      <c r="N36" s="621"/>
      <c r="O36" s="621"/>
      <c r="P36" s="621"/>
      <c r="Q36" s="621"/>
      <c r="R36" s="562"/>
      <c r="S36" s="562"/>
      <c r="T36" s="562"/>
      <c r="U36" s="225"/>
    </row>
    <row r="37" spans="1:21" ht="73.5" customHeight="1">
      <c r="A37" s="621" t="s">
        <v>67</v>
      </c>
      <c r="B37" s="621"/>
      <c r="C37" s="621"/>
      <c r="D37" s="621"/>
      <c r="E37" s="621"/>
      <c r="F37" s="621"/>
      <c r="G37" s="621"/>
      <c r="H37" s="621"/>
      <c r="I37" s="621"/>
      <c r="J37" s="621"/>
      <c r="K37" s="621"/>
      <c r="L37" s="621"/>
      <c r="M37" s="621"/>
      <c r="N37" s="621"/>
      <c r="O37" s="621"/>
      <c r="P37" s="621"/>
      <c r="Q37" s="621"/>
      <c r="R37" s="561"/>
      <c r="S37" s="561"/>
      <c r="T37" s="561"/>
      <c r="U37" s="600"/>
    </row>
    <row r="38" spans="1:21" ht="89.25" customHeight="1">
      <c r="A38" s="618" t="s">
        <v>68</v>
      </c>
      <c r="B38" s="618"/>
      <c r="C38" s="618"/>
      <c r="D38" s="618"/>
      <c r="E38" s="618"/>
      <c r="F38" s="618"/>
      <c r="G38" s="618"/>
      <c r="H38" s="618"/>
      <c r="I38" s="618"/>
      <c r="J38" s="618"/>
      <c r="K38" s="618"/>
      <c r="L38" s="618"/>
      <c r="M38" s="618"/>
      <c r="N38" s="618"/>
      <c r="O38" s="618"/>
      <c r="P38" s="618"/>
      <c r="Q38" s="618"/>
      <c r="R38" s="561"/>
      <c r="S38" s="561"/>
      <c r="T38" s="561"/>
      <c r="U38" s="561"/>
    </row>
    <row r="39" spans="1:21" ht="54" customHeight="1">
      <c r="A39" s="606"/>
      <c r="B39" s="606"/>
      <c r="C39" s="606"/>
      <c r="D39" s="606"/>
      <c r="E39" s="606"/>
      <c r="F39" s="606"/>
      <c r="G39" s="606"/>
      <c r="H39" s="606"/>
      <c r="I39" s="606"/>
      <c r="J39" s="606"/>
      <c r="K39" s="564"/>
      <c r="L39" s="607"/>
      <c r="M39" s="607"/>
      <c r="N39" s="164"/>
      <c r="O39" s="164"/>
      <c r="P39" s="164"/>
      <c r="Q39" s="564"/>
      <c r="R39" s="1061"/>
      <c r="S39" s="561"/>
      <c r="T39" s="561"/>
      <c r="U39" s="561"/>
    </row>
    <row r="40" spans="1:21" ht="18">
      <c r="A40" s="606"/>
      <c r="B40" s="606"/>
      <c r="C40" s="606"/>
      <c r="D40" s="606"/>
      <c r="E40" s="606"/>
      <c r="F40" s="606"/>
      <c r="G40" s="606"/>
      <c r="H40" s="606"/>
      <c r="I40" s="606"/>
      <c r="J40" s="606"/>
      <c r="K40" s="125"/>
      <c r="L40" s="564"/>
      <c r="M40" s="564"/>
      <c r="N40" s="606"/>
      <c r="O40" s="606"/>
      <c r="P40" s="564"/>
      <c r="Q40" s="564"/>
      <c r="R40" s="1061"/>
      <c r="S40" s="561"/>
      <c r="T40" s="561"/>
      <c r="U40" s="561"/>
    </row>
    <row r="41" spans="1:21" ht="18">
      <c r="A41" s="606"/>
      <c r="B41" s="606"/>
      <c r="C41" s="606"/>
      <c r="D41" s="606"/>
      <c r="E41" s="606"/>
      <c r="F41" s="606"/>
      <c r="G41" s="606"/>
      <c r="H41" s="606"/>
      <c r="I41" s="606"/>
      <c r="J41" s="606"/>
      <c r="K41" s="564"/>
      <c r="L41" s="606"/>
      <c r="M41" s="606"/>
      <c r="N41" s="564"/>
      <c r="O41" s="606"/>
      <c r="P41" s="606"/>
      <c r="Q41" s="564"/>
      <c r="R41" s="1061"/>
      <c r="S41" s="561"/>
      <c r="T41" s="561"/>
      <c r="U41" s="561"/>
    </row>
    <row r="42" spans="1:21" ht="18">
      <c r="A42" s="606"/>
      <c r="B42" s="606"/>
      <c r="C42" s="606"/>
      <c r="D42" s="606"/>
      <c r="E42" s="606"/>
      <c r="F42" s="606"/>
      <c r="G42" s="606"/>
      <c r="H42" s="606"/>
      <c r="I42" s="606"/>
      <c r="J42" s="606"/>
      <c r="K42" s="600"/>
      <c r="L42" s="126"/>
      <c r="M42" s="126"/>
      <c r="N42" s="126"/>
      <c r="O42" s="126"/>
      <c r="P42" s="126"/>
      <c r="Q42" s="126"/>
      <c r="R42" s="561"/>
      <c r="S42" s="561"/>
      <c r="T42" s="561"/>
      <c r="U42" s="561"/>
    </row>
  </sheetData>
  <sheetProtection selectLockedCells="1"/>
  <mergeCells count="76">
    <mergeCell ref="A37:Q37"/>
    <mergeCell ref="A30:L30"/>
    <mergeCell ref="A35:Q35"/>
    <mergeCell ref="A33:Q33"/>
    <mergeCell ref="A31:Q31"/>
    <mergeCell ref="A34:F34"/>
    <mergeCell ref="G34:O34"/>
    <mergeCell ref="A32:H32"/>
    <mergeCell ref="A14:B14"/>
    <mergeCell ref="A15:B15"/>
    <mergeCell ref="A38:Q38"/>
    <mergeCell ref="A25:F25"/>
    <mergeCell ref="A26:Q26"/>
    <mergeCell ref="A36:Q36"/>
    <mergeCell ref="A28:Q28"/>
    <mergeCell ref="A27:Q27"/>
    <mergeCell ref="A29:Q29"/>
    <mergeCell ref="P16:Q16"/>
    <mergeCell ref="G15:H15"/>
    <mergeCell ref="A21:Q21"/>
    <mergeCell ref="A20:C20"/>
    <mergeCell ref="F16:G16"/>
    <mergeCell ref="A16:B16"/>
    <mergeCell ref="A24:Q24"/>
    <mergeCell ref="A8:Q8"/>
    <mergeCell ref="A10:Q10"/>
    <mergeCell ref="A11:Q11"/>
    <mergeCell ref="A12:I12"/>
    <mergeCell ref="A9:Q9"/>
    <mergeCell ref="A13:D13"/>
    <mergeCell ref="N40:O40"/>
    <mergeCell ref="L39:M39"/>
    <mergeCell ref="A39:B39"/>
    <mergeCell ref="C39:D39"/>
    <mergeCell ref="E39:F39"/>
    <mergeCell ref="G39:H39"/>
    <mergeCell ref="I39:J39"/>
    <mergeCell ref="A22:F22"/>
    <mergeCell ref="A23:C23"/>
    <mergeCell ref="G14:H14"/>
    <mergeCell ref="L16:M16"/>
    <mergeCell ref="N16:O16"/>
    <mergeCell ref="N14:O14"/>
    <mergeCell ref="M17:N17"/>
    <mergeCell ref="E15:F15"/>
    <mergeCell ref="A40:B40"/>
    <mergeCell ref="C40:D40"/>
    <mergeCell ref="E40:F40"/>
    <mergeCell ref="G40:H40"/>
    <mergeCell ref="I40:J40"/>
    <mergeCell ref="O41:P41"/>
    <mergeCell ref="A42:B42"/>
    <mergeCell ref="C42:D42"/>
    <mergeCell ref="E42:F42"/>
    <mergeCell ref="G42:H42"/>
    <mergeCell ref="I42:J42"/>
    <mergeCell ref="A41:B41"/>
    <mergeCell ref="C41:D41"/>
    <mergeCell ref="E41:F41"/>
    <mergeCell ref="G41:H41"/>
    <mergeCell ref="I41:J41"/>
    <mergeCell ref="L41:M41"/>
    <mergeCell ref="A18:Q18"/>
    <mergeCell ref="A19:F19"/>
    <mergeCell ref="D17:E17"/>
    <mergeCell ref="B17:C17"/>
    <mergeCell ref="H17:I17"/>
    <mergeCell ref="L14:M14"/>
    <mergeCell ref="I14:J14"/>
    <mergeCell ref="F17:G17"/>
    <mergeCell ref="I15:J15"/>
    <mergeCell ref="C14:D14"/>
    <mergeCell ref="E14:F14"/>
    <mergeCell ref="C15:D15"/>
    <mergeCell ref="I16:J16"/>
    <mergeCell ref="C16:D16"/>
  </mergeCells>
  <phoneticPr fontId="5" type="noConversion"/>
  <hyperlinks>
    <hyperlink ref="A14:B14" location="'Afghanistan 2012'!A1" display="Afghanistan" xr:uid="{00000000-0004-0000-0000-000000000000}"/>
    <hyperlink ref="C14:D14" location="'Armenia 2012'!A1" display="Armenia" xr:uid="{00000000-0004-0000-0000-000001000000}"/>
    <hyperlink ref="E14:F14" location="'Azerbaijan 2012'!A1" display="Azerbaijan" xr:uid="{00000000-0004-0000-0000-000002000000}"/>
    <hyperlink ref="G14" location="'Burkina Faso'!A1" display="Burkina Faso" xr:uid="{00000000-0004-0000-0000-000003000000}"/>
    <hyperlink ref="Q14" location="'El Salvador 2012'!A1" display="El Salvador" xr:uid="{00000000-0004-0000-0000-000004000000}"/>
    <hyperlink ref="A15:B15" location="'Ethiopia 2012'!A1" display="Ethiopia" xr:uid="{00000000-0004-0000-0000-000005000000}"/>
    <hyperlink ref="E15:F15" location="'Georgia 2012'!A1" display="Georgia" xr:uid="{00000000-0004-0000-0000-000006000000}"/>
    <hyperlink ref="G15:H15" location="'Ghana 2012'!A1" display="Ghana" xr:uid="{00000000-0004-0000-0000-000007000000}"/>
    <hyperlink ref="I15:J15" location="'Guatemala 2012'!A1" display="Guatemala" xr:uid="{00000000-0004-0000-0000-000008000000}"/>
    <hyperlink ref="L15:M15" location="'Honduras 2011'!A1" display="Honduras" xr:uid="{00000000-0004-0000-0000-000009000000}"/>
    <hyperlink ref="O15" location="'India 2012'!A1" display="India" xr:uid="{00000000-0004-0000-0000-00000A000000}"/>
    <hyperlink ref="Q15" location="'Liberia 2012'!A1" display="Liberia" xr:uid="{00000000-0004-0000-0000-00000B000000}"/>
    <hyperlink ref="A16:B16" location="'Madagascar 2012'!A1" display="Madagascar" xr:uid="{00000000-0004-0000-0000-00000C000000}"/>
    <hyperlink ref="C16" location="Malawi!A1" display="Malawi" xr:uid="{00000000-0004-0000-0000-00000D000000}"/>
    <hyperlink ref="E16" location="'Mali 2012'!A1" display="Mali" xr:uid="{00000000-0004-0000-0000-00000E000000}"/>
    <hyperlink ref="H16:I16" location="Nepal!A1" display="Nepal" xr:uid="{00000000-0004-0000-0000-00000F000000}"/>
    <hyperlink ref="I16" location="Nicaragua!A1" display="Nicaragua" xr:uid="{00000000-0004-0000-0000-000010000000}"/>
    <hyperlink ref="N16" location="Paraguay!A1" display="Paraguay" xr:uid="{00000000-0004-0000-0000-000011000000}"/>
    <hyperlink ref="AG16:AH16" location="Rwanda!A1" display="Rwanda" xr:uid="{00000000-0004-0000-0000-000012000000}"/>
    <hyperlink ref="H17" location="Tanzania!A1" display="Tanzania" xr:uid="{00000000-0004-0000-0000-000013000000}"/>
    <hyperlink ref="K17" location="'Uganda 2012'!A1" display="Uganda" xr:uid="{00000000-0004-0000-0000-000014000000}"/>
    <hyperlink ref="L17:M17" location="Ukraine!A1" display="Ukraine" xr:uid="{00000000-0004-0000-0000-000015000000}"/>
    <hyperlink ref="Q17" location="'Zimbabwe 2012'!A1" display="Zimbabwe" xr:uid="{00000000-0004-0000-0000-000016000000}"/>
    <hyperlink ref="C15:D15" location="'Gambia 2012'!A1" display="Gambia" xr:uid="{00000000-0004-0000-0000-000017000000}"/>
    <hyperlink ref="L15" location="'Haiti 2012'!A1" display="Haiti" xr:uid="{00000000-0004-0000-0000-000018000000}"/>
    <hyperlink ref="G14:H14" location="'Bangladesh 2012'!A1" display="Bangladesh" xr:uid="{00000000-0004-0000-0000-000019000000}"/>
    <hyperlink ref="I14" location="'Bolivia 2011'!A1" display="Bolivia" xr:uid="{00000000-0004-0000-0000-00001A000000}"/>
    <hyperlink ref="K14" location="'Burkina Faso 2012'!A1" display="Burkina Faso" xr:uid="{00000000-0004-0000-0000-00001B000000}"/>
    <hyperlink ref="N14:O14" location="'Democratic Republic Congo 2012'!A1" display="DRC" xr:uid="{00000000-0004-0000-0000-00001C000000}"/>
    <hyperlink ref="P14" location="'Dominican Republic 2012'!A1" display="DR" xr:uid="{00000000-0004-0000-0000-00001D000000}"/>
    <hyperlink ref="M15" location="'Honduras 2012'!A1" display="Honduras" xr:uid="{00000000-0004-0000-0000-00001E000000}"/>
    <hyperlink ref="C16:D16" location="'Malawi 2012'!A1" display="Malawi" xr:uid="{00000000-0004-0000-0000-00001F000000}"/>
    <hyperlink ref="F16:G16" location="'Mozambique 2012'!A1" display="Mozambique" xr:uid="{00000000-0004-0000-0000-000020000000}"/>
    <hyperlink ref="H16" location="'Nepal 2012'!A1" display="Nepal" xr:uid="{00000000-0004-0000-0000-000021000000}"/>
    <hyperlink ref="I16:J16" location="'Nicaragua 2012'!A1" display="Nicaragua" xr:uid="{00000000-0004-0000-0000-000022000000}"/>
    <hyperlink ref="K16" location="'Nigeria 2012'!A1" display="Nigeria" xr:uid="{00000000-0004-0000-0000-000023000000}"/>
    <hyperlink ref="L16:M16" location="'Pakistan 2012'!A1" display="Pakistan" xr:uid="{00000000-0004-0000-0000-000024000000}"/>
    <hyperlink ref="N16:O16" location="'Paraguay 2012'!A1" display="Paraguay" xr:uid="{00000000-0004-0000-0000-000025000000}"/>
    <hyperlink ref="P16:Q16" location="'Philippines 2012'!A1" display="Philippines" xr:uid="{00000000-0004-0000-0000-000026000000}"/>
    <hyperlink ref="O17" location="'Zambia 2012'!A1" display="Zambia" xr:uid="{00000000-0004-0000-0000-000027000000}"/>
    <hyperlink ref="M17:N17" location="'Yemen 2012'!A1" display="Yemen" xr:uid="{00000000-0004-0000-0000-000028000000}"/>
    <hyperlink ref="L17" location="'Ukraine 2012'!A1" display="Ukraine" xr:uid="{00000000-0004-0000-0000-000029000000}"/>
    <hyperlink ref="D17" location="'Senegal 2012'!Print_Area" display="Senegal" xr:uid="{00000000-0004-0000-0000-00002A000000}"/>
    <hyperlink ref="A17:B17" location="'Russia 2012'!Print_Area" display="Russia" xr:uid="{00000000-0004-0000-0000-00002B000000}"/>
    <hyperlink ref="A23:C23" location="'Blank Survey 2012'!Print_Area" display="Blank survey" xr:uid="{00000000-0004-0000-0000-00002C000000}"/>
    <hyperlink ref="A34:D34" r:id="rId1" display="Maps of select indicators" xr:uid="{00000000-0004-0000-0000-00002D000000}"/>
    <hyperlink ref="A32:G32" r:id="rId2" display="Paper analyzing the 2010 CS Indicators findings: " xr:uid="{00000000-0004-0000-0000-00002E000000}"/>
    <hyperlink ref="A30:G30" r:id="rId3" display="Paper analyzing the 2010 CS Indicators findings: " xr:uid="{00000000-0004-0000-0000-00002F000000}"/>
    <hyperlink ref="A25:F25" location="FAQ!A1" display="Frequently asked questions handout " xr:uid="{00000000-0004-0000-0000-000030000000}"/>
    <hyperlink ref="A20:C20" location="'ALL countries 2012'!A1" display="ALL countries" xr:uid="{00000000-0004-0000-0000-000031000000}"/>
    <hyperlink ref="A30:L30" r:id="rId4" display="How Contraceptive Security Indicators Can Be Used to Improve Family Planning Programs" xr:uid="{00000000-0004-0000-0000-000032000000}"/>
    <hyperlink ref="L14:M14" location="'Burundi 2012'!A1" display="Burundi" xr:uid="{00000000-0004-0000-0000-000033000000}"/>
    <hyperlink ref="I14:J14" location="'Bolivia 2012'!A1" display="Bolivia" xr:uid="{00000000-0004-0000-0000-000034000000}"/>
    <hyperlink ref="P15" location="'Kenya 2012'!A1" display="Kenya" xr:uid="{00000000-0004-0000-0000-000035000000}"/>
    <hyperlink ref="K15" location="'Guinea 2012'!A1" display="Guinea" xr:uid="{00000000-0004-0000-0000-000036000000}"/>
    <hyperlink ref="J17" location="'Togo 2012'!A1" display="Togo" xr:uid="{00000000-0004-0000-0000-000037000000}"/>
    <hyperlink ref="H17:I17" location="'Tanzania 2012'!A1" display="Tanzania" xr:uid="{00000000-0004-0000-0000-000038000000}"/>
    <hyperlink ref="F17:G17" location="'South Sudan 2012'!A1" display="South Sudan" xr:uid="{00000000-0004-0000-0000-000039000000}"/>
    <hyperlink ref="D17:E17" location="'Senegal 2012'!A1" display="Senegal" xr:uid="{00000000-0004-0000-0000-00003A000000}"/>
    <hyperlink ref="B17:C17" location="'Rwanda 2012'!A1" display="Rwanda" xr:uid="{00000000-0004-0000-0000-00003B000000}"/>
    <hyperlink ref="A17" location="'Russia 2012'!A1" display="Russia" xr:uid="{00000000-0004-0000-0000-00003C000000}"/>
    <hyperlink ref="A32:H32" r:id="rId5" display="Measuring Contraceptive Security Indicators in 2011" xr:uid="{00000000-0004-0000-0000-00003D000000}"/>
  </hyperlinks>
  <pageMargins left="0.75" right="0.75" top="1" bottom="1" header="0.5" footer="0.5"/>
  <pageSetup scale="52" orientation="portrait" r:id="rId6"/>
  <headerFooter alignWithMargins="0"/>
  <rowBreaks count="1" manualBreakCount="1">
    <brk id="27" max="16" man="1"/>
  </rowBreaks>
  <colBreaks count="1" manualBreakCount="1">
    <brk id="17" max="1048575" man="1"/>
  </col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1:ED176"/>
  <sheetViews>
    <sheetView view="pageBreakPreview"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1567</v>
      </c>
      <c r="B8" s="800"/>
      <c r="C8" s="800"/>
      <c r="D8" s="1077"/>
      <c r="E8" s="1077"/>
      <c r="F8" s="1077"/>
      <c r="G8" s="1077"/>
      <c r="H8" s="1077"/>
      <c r="I8" s="417"/>
      <c r="J8" s="406">
        <f>G8</f>
        <v>0</v>
      </c>
      <c r="K8" s="402" t="str">
        <f>A8</f>
        <v>Country: Bolivia</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33" customHeight="1">
      <c r="A13" s="269"/>
      <c r="B13" s="644" t="s">
        <v>124</v>
      </c>
      <c r="C13" s="645"/>
      <c r="D13" s="678" t="s">
        <v>632</v>
      </c>
      <c r="E13" s="679"/>
      <c r="F13" s="679"/>
      <c r="G13" s="679"/>
      <c r="H13" s="680"/>
      <c r="I13" s="417"/>
      <c r="J13" s="407"/>
      <c r="K13" s="402" t="str">
        <f>B13</f>
        <v>a. What is the name of the committee?</v>
      </c>
      <c r="L13" s="428" t="str">
        <f>D13</f>
        <v>Comité Nacional de Disponibilidad Asegurada de Anticonceptivos (DAIA) (National Contraceptive Security Committee)</v>
      </c>
      <c r="M13" s="401"/>
      <c r="N13" s="401"/>
      <c r="O13" s="403" t="str">
        <f>D13</f>
        <v>Comité Nacional de Disponibilidad Asegurada de Anticonceptivos (DAIA) (National Contraceptive Security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633</v>
      </c>
      <c r="G15" s="650"/>
      <c r="H15" s="651"/>
      <c r="I15" s="417"/>
      <c r="J15" s="407"/>
      <c r="K15" s="402" t="str">
        <f t="shared" ref="K15:K23" si="0">B15</f>
        <v>a. Social marketing</v>
      </c>
      <c r="L15" s="401"/>
      <c r="M15" s="401"/>
      <c r="N15" s="401"/>
      <c r="O15" s="402"/>
      <c r="P15" s="401"/>
      <c r="Q15" s="402" t="str">
        <f t="shared" ref="Q15:Q23" si="1">F15</f>
        <v>PROSALUD/PROMESO (Programa de Mercadeo Social)</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634</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Centro de Investigacion, Educacion y Sevicios (CIES) (IPPF affiliate)</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417"/>
      <c r="J17" s="407"/>
      <c r="K17" s="402" t="str">
        <f t="shared" si="0"/>
        <v>c. Commercial sector (for example: pharmacy associations, manufacturers, etc.)</v>
      </c>
      <c r="L17" s="401"/>
      <c r="M17" s="401"/>
      <c r="N17" s="401"/>
      <c r="O17" s="402"/>
      <c r="P17" s="401"/>
      <c r="Q17" s="402">
        <f t="shared" si="1"/>
        <v>0</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417"/>
      <c r="J18" s="407"/>
      <c r="K18" s="402" t="str">
        <f t="shared" si="0"/>
        <v>d. Donors</v>
      </c>
      <c r="L18" s="401"/>
      <c r="M18" s="401"/>
      <c r="N18" s="401"/>
      <c r="O18" s="402"/>
      <c r="P18" s="401"/>
      <c r="Q18" s="402" t="str">
        <f t="shared" si="1"/>
        <v>USAID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60">
      <c r="A20" s="204"/>
      <c r="B20" s="644" t="s">
        <v>135</v>
      </c>
      <c r="C20" s="645"/>
      <c r="D20" s="570" t="s">
        <v>78</v>
      </c>
      <c r="E20" s="178" t="s">
        <v>136</v>
      </c>
      <c r="F20" s="649" t="s">
        <v>635</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 xml:space="preserve">DINAMED (Direccion Nacional de Medicamentos - National Essential Medicines Directorate), Unidad de Servicios de Salud y Calidad (USSC) - Health Services and Quality Unit    </v>
      </c>
      <c r="R20" s="401"/>
      <c r="S20" s="401"/>
      <c r="T20" s="175"/>
      <c r="U20" s="175"/>
      <c r="V20" s="175"/>
      <c r="W20" s="409"/>
      <c r="X20" s="409"/>
      <c r="Z20" s="427"/>
      <c r="DS20" s="175"/>
      <c r="DT20" s="175"/>
      <c r="DU20" s="175"/>
      <c r="DV20" s="176"/>
      <c r="DW20" s="176"/>
      <c r="DX20" s="176"/>
      <c r="DY20" s="176"/>
      <c r="DZ20" s="176"/>
      <c r="EA20" s="176"/>
      <c r="ED20" s="176"/>
    </row>
    <row r="21" spans="1:134" s="143" customFormat="1" ht="30">
      <c r="A21" s="204"/>
      <c r="B21" s="713" t="s">
        <v>137</v>
      </c>
      <c r="C21" s="713"/>
      <c r="D21" s="570" t="s">
        <v>78</v>
      </c>
      <c r="E21" s="178" t="s">
        <v>138</v>
      </c>
      <c r="F21" s="649" t="s">
        <v>636</v>
      </c>
      <c r="G21" s="650"/>
      <c r="H21" s="651"/>
      <c r="I21" s="417"/>
      <c r="J21" s="407"/>
      <c r="K21" s="402" t="str">
        <f t="shared" si="0"/>
        <v>g. Central Medical Store or Central Warehouse</v>
      </c>
      <c r="L21" s="401"/>
      <c r="M21" s="401"/>
      <c r="N21" s="401"/>
      <c r="O21" s="402"/>
      <c r="P21" s="401"/>
      <c r="Q21" s="402" t="str">
        <f t="shared" si="1"/>
        <v>Central de Abastecimiento de Suministros en Salud (CEASS)</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c r="A23" s="204"/>
      <c r="B23" s="713" t="s">
        <v>140</v>
      </c>
      <c r="C23" s="713"/>
      <c r="D23" s="570" t="s">
        <v>78</v>
      </c>
      <c r="E23" s="178" t="s">
        <v>138</v>
      </c>
      <c r="F23" s="649" t="s">
        <v>637</v>
      </c>
      <c r="G23" s="650"/>
      <c r="H23" s="651"/>
      <c r="I23" s="417"/>
      <c r="J23" s="407"/>
      <c r="K23" s="406" t="str">
        <f t="shared" si="0"/>
        <v>i. Other (for example: partners)</v>
      </c>
      <c r="L23" s="407"/>
      <c r="M23" s="407"/>
      <c r="N23" s="407"/>
      <c r="O23" s="406"/>
      <c r="P23" s="407"/>
      <c r="Q23" s="406" t="str">
        <f t="shared" si="1"/>
        <v>USAID | DELIVER PROJECT</v>
      </c>
      <c r="R23" s="407"/>
      <c r="S23" s="407"/>
      <c r="T23" s="407"/>
      <c r="U23" s="407"/>
      <c r="V23" s="407"/>
      <c r="W23" s="430"/>
      <c r="X23" s="430"/>
    </row>
    <row r="24" spans="1:134" s="143" customFormat="1">
      <c r="A24" s="652" t="s">
        <v>141</v>
      </c>
      <c r="B24" s="644"/>
      <c r="C24" s="644"/>
      <c r="D24" s="644"/>
      <c r="E24" s="644"/>
      <c r="F24" s="644"/>
      <c r="G24" s="644"/>
      <c r="H24" s="271" t="s">
        <v>91</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75.75" thickBot="1">
      <c r="A26" s="731" t="s">
        <v>143</v>
      </c>
      <c r="B26" s="700"/>
      <c r="C26" s="732"/>
      <c r="D26" s="179" t="s">
        <v>78</v>
      </c>
      <c r="E26" s="180" t="s">
        <v>144</v>
      </c>
      <c r="F26" s="137" t="s">
        <v>638</v>
      </c>
      <c r="G26" s="181" t="s">
        <v>145</v>
      </c>
      <c r="H26" s="272" t="s">
        <v>639</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 r="A29" s="652" t="s">
        <v>150</v>
      </c>
      <c r="B29" s="644"/>
      <c r="C29" s="644"/>
      <c r="D29" s="644"/>
      <c r="E29" s="644"/>
      <c r="F29" s="645"/>
      <c r="G29" s="764">
        <v>2496520.21</v>
      </c>
      <c r="H29" s="765"/>
      <c r="I29" s="439"/>
      <c r="J29" s="406">
        <f>G29</f>
        <v>2496520.21</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60">
      <c r="A30" s="652" t="s">
        <v>151</v>
      </c>
      <c r="B30" s="644"/>
      <c r="C30" s="644"/>
      <c r="D30" s="644"/>
      <c r="E30" s="145" t="s">
        <v>99</v>
      </c>
      <c r="F30" s="183" t="s">
        <v>152</v>
      </c>
      <c r="G30" s="766" t="s">
        <v>640</v>
      </c>
      <c r="H30" s="767"/>
      <c r="I30" s="439"/>
      <c r="J30" s="406" t="str">
        <f>G30</f>
        <v>PROSALUD/PROMESO, for the Social Marketing Program (for public and NGO sectors). (No public sector-only forecast.)</v>
      </c>
      <c r="K30" s="402"/>
      <c r="L30" s="401"/>
      <c r="M30" s="440" t="str">
        <f>E30</f>
        <v>Don't know</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89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c r="A35" s="204"/>
      <c r="B35" s="644" t="s">
        <v>160</v>
      </c>
      <c r="C35" s="644"/>
      <c r="D35" s="645"/>
      <c r="E35" s="146">
        <v>0</v>
      </c>
      <c r="F35" s="150" t="s">
        <v>1568</v>
      </c>
      <c r="G35" s="138"/>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78</v>
      </c>
      <c r="E40" s="146" t="s">
        <v>99</v>
      </c>
      <c r="F40" s="139" t="s">
        <v>1569</v>
      </c>
      <c r="G40" s="190"/>
      <c r="H40" s="280" t="s">
        <v>643</v>
      </c>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642</v>
      </c>
      <c r="E41" s="679"/>
      <c r="F41" s="679"/>
      <c r="G41" s="679"/>
      <c r="H41" s="680"/>
      <c r="I41" s="444"/>
      <c r="J41" s="438"/>
      <c r="K41" s="402" t="str">
        <f>C41</f>
        <v>i. Specify source(s) of internally generated funds spent (for example, from taxes or user fees)</v>
      </c>
      <c r="L41" s="401"/>
      <c r="M41" s="401"/>
      <c r="N41" s="401"/>
      <c r="O41" s="403" t="str">
        <f>D41</f>
        <v>Municipal level, from taxes</v>
      </c>
      <c r="P41" s="401"/>
      <c r="Q41" s="401"/>
      <c r="R41" s="401"/>
      <c r="S41" s="401"/>
      <c r="T41" s="175"/>
      <c r="U41" s="175"/>
      <c r="V41" s="175"/>
      <c r="W41" s="409"/>
      <c r="X41" s="409"/>
      <c r="Z41" s="427"/>
    </row>
    <row r="42" spans="1:26" s="143" customFormat="1" ht="60">
      <c r="A42" s="277"/>
      <c r="B42" s="644" t="s">
        <v>170</v>
      </c>
      <c r="C42" s="645"/>
      <c r="D42" s="601" t="s">
        <v>89</v>
      </c>
      <c r="E42" s="146">
        <v>0</v>
      </c>
      <c r="F42" s="139" t="s">
        <v>1569</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t="s">
        <v>99</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ht="73.5" customHeight="1">
      <c r="A48" s="277"/>
      <c r="B48" s="644" t="s">
        <v>180</v>
      </c>
      <c r="C48" s="645"/>
      <c r="D48" s="601" t="s">
        <v>78</v>
      </c>
      <c r="E48" s="146">
        <v>500000</v>
      </c>
      <c r="F48" s="139" t="s">
        <v>1569</v>
      </c>
      <c r="G48" s="140" t="s">
        <v>644</v>
      </c>
      <c r="H48" s="279" t="s">
        <v>645</v>
      </c>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552</v>
      </c>
      <c r="E49" s="755"/>
      <c r="F49" s="755"/>
      <c r="G49" s="755"/>
      <c r="H49" s="756"/>
      <c r="I49" s="148"/>
      <c r="J49" s="438"/>
      <c r="K49" s="402" t="str">
        <f>C49</f>
        <v xml:space="preserve">i. Specify source(s) of in-kind donations </v>
      </c>
      <c r="L49" s="401"/>
      <c r="M49" s="401"/>
      <c r="N49" s="401"/>
      <c r="O49" s="403" t="str">
        <f>D49</f>
        <v>UNFPA</v>
      </c>
      <c r="P49" s="401"/>
      <c r="Q49" s="401"/>
      <c r="R49" s="401"/>
      <c r="S49" s="401"/>
      <c r="T49" s="175"/>
      <c r="U49" s="175"/>
      <c r="V49" s="175"/>
      <c r="W49" s="409"/>
      <c r="X49" s="409"/>
      <c r="Z49" s="427"/>
    </row>
    <row r="50" spans="1:26" s="143" customFormat="1">
      <c r="A50" s="277"/>
      <c r="B50" s="644" t="s">
        <v>182</v>
      </c>
      <c r="C50" s="645"/>
      <c r="D50" s="601" t="s">
        <v>89</v>
      </c>
      <c r="E50" s="146">
        <v>0</v>
      </c>
      <c r="F50" s="139" t="s">
        <v>1569</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99</v>
      </c>
      <c r="E51" s="146"/>
      <c r="F51" s="139" t="s">
        <v>1569</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500000</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225">
      <c r="A55" s="745" t="s">
        <v>186</v>
      </c>
      <c r="B55" s="746"/>
      <c r="C55" s="746"/>
      <c r="D55" s="746"/>
      <c r="E55" s="747"/>
      <c r="F55" s="149" t="s">
        <v>99</v>
      </c>
      <c r="G55" s="748" t="s">
        <v>646</v>
      </c>
      <c r="H55" s="749"/>
      <c r="I55" s="439"/>
      <c r="J55" s="447" t="str">
        <f>G55</f>
        <v>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t="s">
        <v>99</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78</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ht="30">
      <c r="A60" s="204"/>
      <c r="B60" s="644" t="s">
        <v>192</v>
      </c>
      <c r="C60" s="644"/>
      <c r="D60" s="644"/>
      <c r="E60" s="644"/>
      <c r="F60" s="649" t="s">
        <v>647</v>
      </c>
      <c r="G60" s="650"/>
      <c r="H60" s="651"/>
      <c r="I60" s="439"/>
      <c r="J60" s="438"/>
      <c r="K60" s="402"/>
      <c r="L60" s="401"/>
      <c r="M60" s="449">
        <f>E60</f>
        <v>0</v>
      </c>
      <c r="N60" s="401"/>
      <c r="O60" s="401"/>
      <c r="P60" s="401"/>
      <c r="Q60" s="402" t="str">
        <f>F60</f>
        <v>N/A, because the central government did not finance any contraceptive procurement</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45.75" thickBot="1">
      <c r="A62" s="742" t="s">
        <v>194</v>
      </c>
      <c r="B62" s="633"/>
      <c r="C62" s="634"/>
      <c r="D62" s="659" t="s">
        <v>648</v>
      </c>
      <c r="E62" s="660"/>
      <c r="F62" s="660"/>
      <c r="G62" s="660"/>
      <c r="H62" s="661"/>
      <c r="I62" s="417"/>
      <c r="J62" s="438"/>
      <c r="K62" s="402" t="str">
        <f>A62</f>
        <v xml:space="preserve">B14. Please note any additional comments about finance and procurement.
</v>
      </c>
      <c r="L62" s="401"/>
      <c r="M62" s="401"/>
      <c r="N62" s="401"/>
      <c r="O62" s="402" t="str">
        <f>D62</f>
        <v>Currently, only in the case of donations are contraceptive commodities available at CEASS (the central warehouse), a parastatal entity.</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 t="shared" ref="K66:K77" si="2">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89</v>
      </c>
      <c r="I67" s="417"/>
      <c r="J67" s="438"/>
      <c r="K67" s="402" t="str">
        <f t="shared" si="2"/>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89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78</v>
      </c>
      <c r="G73" s="571" t="s">
        <v>78</v>
      </c>
      <c r="H73" s="284" t="s">
        <v>89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78</v>
      </c>
      <c r="E76" s="728"/>
      <c r="F76" s="571" t="s">
        <v>78</v>
      </c>
      <c r="G76" s="571" t="s">
        <v>78</v>
      </c>
      <c r="H76" s="284" t="s">
        <v>78</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t="s">
        <v>649</v>
      </c>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89</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c r="D83" s="722"/>
      <c r="E83" s="723"/>
      <c r="F83" s="574"/>
      <c r="G83" s="724"/>
      <c r="H83" s="725"/>
      <c r="I83" s="457"/>
      <c r="J83" s="447">
        <f>G83</f>
        <v>0</v>
      </c>
      <c r="K83" s="402" t="str">
        <f>B83</f>
        <v>a</v>
      </c>
      <c r="L83" s="401"/>
      <c r="M83" s="428">
        <f>E83</f>
        <v>0</v>
      </c>
      <c r="N83" s="401"/>
      <c r="O83" s="401"/>
      <c r="P83" s="401"/>
      <c r="Q83" s="401"/>
      <c r="R83" s="402"/>
      <c r="S83" s="402">
        <f>D83</f>
        <v>0</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ht="38.25" customHeight="1">
      <c r="A85" s="204"/>
      <c r="B85" s="644" t="s">
        <v>224</v>
      </c>
      <c r="C85" s="644"/>
      <c r="D85" s="645"/>
      <c r="E85" s="678" t="s">
        <v>650</v>
      </c>
      <c r="F85" s="679"/>
      <c r="G85" s="679"/>
      <c r="H85" s="680"/>
      <c r="I85" s="457"/>
      <c r="J85" s="447"/>
      <c r="K85" s="402"/>
      <c r="L85" s="401"/>
      <c r="M85" s="428" t="str">
        <f>E85</f>
        <v>All sectors are subject to tax payment (except for condoms, which are exempt only of the VAT tax for its import, not for sales)</v>
      </c>
      <c r="N85" s="428" t="str">
        <f>E85</f>
        <v>All sectors are subject to tax payment (except for condoms, which are exempt only of the VAT tax for its import, not for sales)</v>
      </c>
      <c r="O85" s="401"/>
      <c r="P85" s="402"/>
      <c r="Q85" s="401"/>
      <c r="R85" s="402" t="str">
        <f>B85</f>
        <v>a. If yes, for which sectors (public, NGO, social marketing, commercial)?</v>
      </c>
      <c r="S85" s="401"/>
      <c r="T85" s="175"/>
      <c r="U85" s="175"/>
      <c r="V85" s="175"/>
      <c r="W85" s="409"/>
      <c r="X85" s="409"/>
      <c r="Z85" s="427"/>
    </row>
    <row r="86" spans="1:26" s="143" customFormat="1" ht="45">
      <c r="A86" s="204"/>
      <c r="B86" s="644" t="s">
        <v>225</v>
      </c>
      <c r="C86" s="644"/>
      <c r="D86" s="645"/>
      <c r="E86" s="678" t="s">
        <v>651</v>
      </c>
      <c r="F86" s="679"/>
      <c r="G86" s="679"/>
      <c r="H86" s="680"/>
      <c r="I86" s="457"/>
      <c r="J86" s="447"/>
      <c r="K86" s="402"/>
      <c r="L86" s="401"/>
      <c r="M86" s="428" t="str">
        <f>E86</f>
        <v>10% for customs tax and VAT tax, plus 14% of VAT tax and 3% of transaction tax, both for sales</v>
      </c>
      <c r="N86" s="428" t="str">
        <f>E86</f>
        <v>10% for customs tax and VAT tax, plus 14% of VAT tax and 3% of transaction tax, both for sales</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89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96</v>
      </c>
      <c r="E90" s="679"/>
      <c r="F90" s="679"/>
      <c r="G90" s="679"/>
      <c r="H90" s="680"/>
      <c r="I90" s="457"/>
      <c r="J90" s="447"/>
      <c r="K90" s="402" t="str">
        <f>B90</f>
        <v>a. If yes, describe the policies.</v>
      </c>
      <c r="L90" s="401"/>
      <c r="M90" s="401"/>
      <c r="N90" s="458"/>
      <c r="O90" s="403" t="str">
        <f>D90</f>
        <v>N/A</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89</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c r="A94" s="290"/>
      <c r="B94" s="204" t="s">
        <v>222</v>
      </c>
      <c r="C94" s="650"/>
      <c r="D94" s="688"/>
      <c r="E94" s="678"/>
      <c r="F94" s="681"/>
      <c r="G94" s="689"/>
      <c r="H94" s="690"/>
      <c r="I94" s="463"/>
      <c r="J94" s="447">
        <f>G94</f>
        <v>0</v>
      </c>
      <c r="K94" s="402"/>
      <c r="L94" s="401"/>
      <c r="M94" s="428">
        <f>E94</f>
        <v>0</v>
      </c>
      <c r="N94" s="401"/>
      <c r="O94" s="402"/>
      <c r="P94" s="402">
        <f>C94</f>
        <v>0</v>
      </c>
      <c r="Q94" s="401"/>
      <c r="R94" s="401"/>
      <c r="S94" s="401"/>
      <c r="T94" s="175"/>
      <c r="U94" s="462">
        <f>E94</f>
        <v>0</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78</v>
      </c>
      <c r="H117" s="647"/>
      <c r="I117" s="214"/>
      <c r="J117" s="447" t="str">
        <f t="shared" si="3"/>
        <v>Yes</v>
      </c>
      <c r="K117" s="402"/>
      <c r="L117" s="402"/>
      <c r="M117" s="401"/>
      <c r="N117" s="401"/>
      <c r="O117" s="402"/>
      <c r="P117" s="401"/>
      <c r="R117" s="401"/>
      <c r="S117" s="412"/>
      <c r="T117" s="413"/>
      <c r="U117" s="413"/>
      <c r="V117" s="413"/>
      <c r="W117" s="414"/>
      <c r="X117" s="414"/>
      <c r="Y117" s="441" t="str">
        <f t="shared" si="4"/>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t="s">
        <v>652</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40.5" customHeight="1">
      <c r="A121" s="652" t="s">
        <v>259</v>
      </c>
      <c r="B121" s="644"/>
      <c r="C121" s="645"/>
      <c r="D121" s="649" t="s">
        <v>653</v>
      </c>
      <c r="E121" s="650"/>
      <c r="F121" s="650"/>
      <c r="G121" s="650"/>
      <c r="H121" s="651"/>
      <c r="I121" s="214"/>
      <c r="J121" s="473"/>
      <c r="K121" s="402" t="str">
        <f>A121</f>
        <v xml:space="preserve">D10. Name of the list(s)
</v>
      </c>
      <c r="L121" s="402"/>
      <c r="M121" s="401"/>
      <c r="N121" s="401"/>
      <c r="O121" s="402" t="str">
        <f>D121</f>
        <v>Lista Nacional de Medicamentos - LINAME (National List of Medicines), Lista Basica de Insumos Medicos (Basic list of medical supplies)</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2001</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89</v>
      </c>
      <c r="H125" s="647"/>
      <c r="I125" s="214"/>
      <c r="J125" s="447" t="str">
        <f>G125</f>
        <v>No</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c r="E129" s="660"/>
      <c r="F129" s="660"/>
      <c r="G129" s="660"/>
      <c r="H129" s="661"/>
      <c r="I129" s="214"/>
      <c r="J129" s="473"/>
      <c r="K129" s="402" t="str">
        <f>B129</f>
        <v>f. Notes about the Poverty Reduction Strategy Paper</v>
      </c>
      <c r="L129" s="402"/>
      <c r="M129" s="401"/>
      <c r="N129" s="401"/>
      <c r="O129" s="402">
        <f>D129</f>
        <v>0</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99</v>
      </c>
      <c r="H131" s="658"/>
      <c r="I131" s="417"/>
      <c r="J131" s="447" t="str">
        <f>G131</f>
        <v>Don't know</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1570</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99</v>
      </c>
      <c r="H134" s="647"/>
      <c r="I134" s="417"/>
      <c r="J134" s="447" t="str">
        <f t="shared" si="5"/>
        <v>Don't know</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89</v>
      </c>
      <c r="H136" s="647"/>
      <c r="I136" s="417"/>
      <c r="J136" s="447" t="str">
        <f t="shared" si="5"/>
        <v>No</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89</v>
      </c>
      <c r="H137" s="647"/>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99</v>
      </c>
      <c r="H139" s="647"/>
      <c r="I139" s="417"/>
      <c r="J139" s="447" t="str">
        <f t="shared" si="5"/>
        <v>Don't know</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942" t="s">
        <v>654</v>
      </c>
      <c r="H140" s="943"/>
      <c r="I140" s="417"/>
      <c r="J140" s="447" t="str">
        <f t="shared" si="5"/>
        <v>Don't Know</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942" t="s">
        <v>654</v>
      </c>
      <c r="H141" s="943"/>
      <c r="I141" s="417"/>
      <c r="J141" s="447" t="str">
        <f t="shared" si="5"/>
        <v>Don't Know</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1571</v>
      </c>
      <c r="G142" s="650"/>
      <c r="H142" s="651"/>
      <c r="I142" s="417"/>
      <c r="J142" s="447"/>
      <c r="K142" s="402"/>
      <c r="L142" s="401"/>
      <c r="M142" s="402"/>
      <c r="N142" s="401"/>
      <c r="O142" s="401"/>
      <c r="P142" s="401"/>
      <c r="Q142" s="402" t="str">
        <f>F142</f>
        <v>01/11 -12/11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655</v>
      </c>
      <c r="G143" s="650"/>
      <c r="H143" s="651"/>
      <c r="I143" s="417"/>
      <c r="J143" s="447"/>
      <c r="K143" s="402"/>
      <c r="L143" s="402"/>
      <c r="M143" s="401"/>
      <c r="N143" s="401"/>
      <c r="O143" s="401"/>
      <c r="P143" s="401"/>
      <c r="Q143" s="402" t="str">
        <f>F143</f>
        <v>Sistema Nacional de Informacion en Salud (National Health Information System)</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89</v>
      </c>
      <c r="H145" s="647"/>
      <c r="I145" s="417"/>
      <c r="J145" s="447" t="str">
        <f>G145</f>
        <v>No</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656</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Bolivia´s government has launched the Supreme Decree 1008, which approved the bid by provider and price for the purchase of medicines and supplies. This means a great challenge and an opportunity for the purchase of contraceptives at the national level.</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49:H149"/>
    <mergeCell ref="B142:E142"/>
    <mergeCell ref="F142:H142"/>
    <mergeCell ref="B143:E143"/>
    <mergeCell ref="F143:H143"/>
    <mergeCell ref="A144:H144"/>
    <mergeCell ref="B145:F145"/>
    <mergeCell ref="G145:H145"/>
    <mergeCell ref="B146:F146"/>
    <mergeCell ref="G146:H146"/>
    <mergeCell ref="B136:F136"/>
    <mergeCell ref="G136:H136"/>
    <mergeCell ref="B137:F137"/>
    <mergeCell ref="A147:C147"/>
    <mergeCell ref="D147:H147"/>
    <mergeCell ref="A148:H148"/>
    <mergeCell ref="B139:F139"/>
    <mergeCell ref="G139:H139"/>
    <mergeCell ref="B140:F140"/>
    <mergeCell ref="G140:H140"/>
    <mergeCell ref="B141:F141"/>
    <mergeCell ref="G141:H141"/>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G83:H83"/>
    <mergeCell ref="A84:E84"/>
    <mergeCell ref="F84:H84"/>
    <mergeCell ref="B85:D85"/>
    <mergeCell ref="E85:H85"/>
    <mergeCell ref="B86:D86"/>
    <mergeCell ref="E86:H86"/>
    <mergeCell ref="A78:C78"/>
    <mergeCell ref="D78:H78"/>
    <mergeCell ref="A79:G79"/>
    <mergeCell ref="A80:G80"/>
    <mergeCell ref="A81:C81"/>
    <mergeCell ref="A82:A83"/>
    <mergeCell ref="B82:C82"/>
    <mergeCell ref="D82:E82"/>
    <mergeCell ref="G82:H82"/>
    <mergeCell ref="D83:E83"/>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B66:C66"/>
    <mergeCell ref="D66:E66"/>
    <mergeCell ref="B67:C67"/>
    <mergeCell ref="D67:E67"/>
    <mergeCell ref="B68:C68"/>
    <mergeCell ref="D68:E68"/>
    <mergeCell ref="A62:C62"/>
    <mergeCell ref="D62:H62"/>
    <mergeCell ref="A63:G63"/>
    <mergeCell ref="A64:H64"/>
    <mergeCell ref="A65:C65"/>
    <mergeCell ref="D65:E65"/>
    <mergeCell ref="A59:E59"/>
    <mergeCell ref="F59:H59"/>
    <mergeCell ref="B60:E60"/>
    <mergeCell ref="F60:H60"/>
    <mergeCell ref="C61:E61"/>
    <mergeCell ref="F61:H61"/>
    <mergeCell ref="A55:E55"/>
    <mergeCell ref="G55:H55"/>
    <mergeCell ref="A56:E56"/>
    <mergeCell ref="G56:H56"/>
    <mergeCell ref="A57:E57"/>
    <mergeCell ref="G57:H57"/>
    <mergeCell ref="B48:C48"/>
    <mergeCell ref="D49:H49"/>
    <mergeCell ref="B50:C50"/>
    <mergeCell ref="B51:C51"/>
    <mergeCell ref="B52:C52"/>
    <mergeCell ref="A54:H54"/>
    <mergeCell ref="D41:H41"/>
    <mergeCell ref="B42:C42"/>
    <mergeCell ref="D43:H43"/>
    <mergeCell ref="B44:C44"/>
    <mergeCell ref="A46:H46"/>
    <mergeCell ref="B47:C47"/>
    <mergeCell ref="B35:D35"/>
    <mergeCell ref="A36:H36"/>
    <mergeCell ref="A37:G37"/>
    <mergeCell ref="A38:H38"/>
    <mergeCell ref="B39:C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19:C19"/>
    <mergeCell ref="F19:H19"/>
    <mergeCell ref="B20:C20"/>
    <mergeCell ref="F20:H20"/>
    <mergeCell ref="B21:C21"/>
    <mergeCell ref="F21:H21"/>
    <mergeCell ref="B16:C16"/>
    <mergeCell ref="F16:H16"/>
    <mergeCell ref="B17:C17"/>
    <mergeCell ref="F17:H17"/>
    <mergeCell ref="B18:C18"/>
    <mergeCell ref="F18:H18"/>
    <mergeCell ref="A12:G12"/>
    <mergeCell ref="B13:C13"/>
    <mergeCell ref="D13:H13"/>
    <mergeCell ref="A14:C14"/>
    <mergeCell ref="D14:H14"/>
    <mergeCell ref="B15:C15"/>
    <mergeCell ref="F15:H15"/>
    <mergeCell ref="A11:G11"/>
    <mergeCell ref="A10:H10"/>
    <mergeCell ref="D8:F8"/>
    <mergeCell ref="A8:C8"/>
    <mergeCell ref="G8:H8"/>
    <mergeCell ref="A9:H9"/>
    <mergeCell ref="A1:H1"/>
    <mergeCell ref="A5:C5"/>
    <mergeCell ref="A7:H7"/>
    <mergeCell ref="A2:C2"/>
    <mergeCell ref="D2:E2"/>
    <mergeCell ref="A3:H3"/>
    <mergeCell ref="D4:E4"/>
    <mergeCell ref="F4:H4"/>
  </mergeCells>
  <dataValidations count="6">
    <dataValidation type="list" allowBlank="1" showInputMessage="1" showErrorMessage="1" errorTitle="Choose from dropdown" error="Please choose from the dropdown list." prompt="Please select from the dropdown list." sqref="H28 F28" xr:uid="{00000000-0002-0000-0900-000000000000}">
      <formula1>$Y$1:$Y$14</formula1>
    </dataValidation>
    <dataValidation type="list" allowBlank="1" showInputMessage="1" showErrorMessage="1" error="Please choose from the dropdown list." sqref="H24" xr:uid="{00000000-0002-0000-0900-000001000000}">
      <formula1>$O$1:$O$7</formula1>
    </dataValidation>
    <dataValidation type="list" allowBlank="1" showInputMessage="1" showErrorMessage="1" error="Please choose from the dropdown list." sqref="F59:H59" xr:uid="{00000000-0002-0000-09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900-000003000000}">
      <formula1>$N$1:$N$2</formula1>
    </dataValidation>
    <dataValidation type="list" allowBlank="1" showInputMessage="1" showErrorMessage="1" errorTitle="Choose from dropdown" error="Please choose from the dropdown list." prompt="Please select from the dropdown list." sqref="G131 H80 D15 H12 D66" xr:uid="{00000000-0002-0000-0900-000004000000}">
      <formula1>$W$1:$W$5</formula1>
    </dataValidation>
    <dataValidation type="list" allowBlank="1" showInputMessage="1" showErrorMessage="1" error="Please choose from the dropdown list." sqref="F57 D42 D48 H37 D50:D51 D40 H31:H32 F61 F83:G83 F84 G141 G140:H140 H87 G109:G118 G104:G106 H99:H101 D99:D101 H91 H89 G145:G146 G125:G128 D26 D16:D23 H25 G133:G139 F66:H76 D67:D76" xr:uid="{00000000-0002-0000-0900-000005000000}">
      <formula1>$W$1:$W$5</formula1>
    </dataValidation>
  </dataValidations>
  <hyperlinks>
    <hyperlink ref="A5:C5" location="Introduction!R10" display="To jump to the Introduction sheet, click here." xr:uid="{00000000-0004-0000-09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1572</v>
      </c>
      <c r="B8" s="800"/>
      <c r="C8" s="800"/>
      <c r="D8" s="1077"/>
      <c r="E8" s="1077"/>
      <c r="F8" s="1077"/>
      <c r="G8" s="1077"/>
      <c r="H8" s="1077"/>
      <c r="I8" s="599"/>
      <c r="J8" s="54">
        <f>G8</f>
        <v>0</v>
      </c>
      <c r="K8" s="7" t="str">
        <f>A8</f>
        <v>Country: Burkina Faso</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657</v>
      </c>
      <c r="E13" s="679"/>
      <c r="F13" s="679"/>
      <c r="G13" s="679"/>
      <c r="H13" s="680"/>
      <c r="I13" s="599"/>
      <c r="J13" s="35"/>
      <c r="K13" s="7" t="str">
        <f>B13</f>
        <v>a. What is the name of the committee?</v>
      </c>
      <c r="L13" s="41" t="str">
        <f>D13</f>
        <v>Reproductive Health Commodities Security Follow-up Committee</v>
      </c>
      <c r="M13" s="31"/>
      <c r="N13" s="31"/>
      <c r="O13" s="34" t="str">
        <f>D13</f>
        <v>Reproductive Health Commodities Security Follow-up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658</v>
      </c>
      <c r="G15" s="650"/>
      <c r="H15" s="651"/>
      <c r="I15" s="599"/>
      <c r="J15" s="35"/>
      <c r="K15" s="7" t="str">
        <f t="shared" ref="K15:K23" si="0">B15</f>
        <v>a. Social marketing</v>
      </c>
      <c r="L15" s="31"/>
      <c r="M15" s="31"/>
      <c r="N15" s="31"/>
      <c r="O15" s="7"/>
      <c r="P15" s="31"/>
      <c r="Q15" s="7" t="str">
        <f t="shared" ref="Q15:Q23" si="1">F15</f>
        <v>PROMACO</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659</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ABBEF (IPPF afiliate), Marie Stopes International (MSI)</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660</v>
      </c>
      <c r="G17" s="650"/>
      <c r="H17" s="651"/>
      <c r="I17" s="599"/>
      <c r="J17" s="35"/>
      <c r="K17" s="7" t="str">
        <f t="shared" si="0"/>
        <v>c. Commercial sector (for example: pharmacy associations, manufacturers, etc.)</v>
      </c>
      <c r="L17" s="31"/>
      <c r="M17" s="31"/>
      <c r="N17" s="31"/>
      <c r="O17" s="7"/>
      <c r="P17" s="31"/>
      <c r="Q17" s="7" t="str">
        <f t="shared" si="1"/>
        <v>Association of private pharmacists</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661</v>
      </c>
      <c r="G18" s="650"/>
      <c r="H18" s="651"/>
      <c r="I18" s="599"/>
      <c r="J18" s="35"/>
      <c r="K18" s="7" t="str">
        <f t="shared" si="0"/>
        <v>d. Donors</v>
      </c>
      <c r="L18" s="31"/>
      <c r="M18" s="31"/>
      <c r="N18" s="31"/>
      <c r="O18" s="7"/>
      <c r="P18" s="31"/>
      <c r="Q18" s="7" t="str">
        <f t="shared" si="1"/>
        <v>UNFPA, USAID, IPPF</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662</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Maternal and Child Health Directorate (DSME), Pharmacy Directorate, and Planning and Research Directorate (DEP)</v>
      </c>
      <c r="R20" s="31"/>
      <c r="S20" s="31"/>
      <c r="T20" s="20"/>
      <c r="U20" s="20"/>
      <c r="V20" s="20"/>
      <c r="W20" s="68"/>
      <c r="X20" s="68"/>
      <c r="Y20" s="69"/>
      <c r="Z20" s="86"/>
      <c r="DS20" s="175"/>
      <c r="DT20" s="175"/>
      <c r="DU20" s="175"/>
      <c r="DV20" s="176"/>
      <c r="DW20" s="176"/>
      <c r="DX20" s="176"/>
      <c r="DY20" s="176"/>
      <c r="DZ20" s="176"/>
      <c r="EA20" s="176"/>
      <c r="ED20" s="176"/>
    </row>
    <row r="21" spans="1:134" s="143" customFormat="1" ht="25.5" customHeight="1">
      <c r="A21" s="204"/>
      <c r="B21" s="713" t="s">
        <v>137</v>
      </c>
      <c r="C21" s="713"/>
      <c r="D21" s="570" t="s">
        <v>78</v>
      </c>
      <c r="E21" s="178" t="s">
        <v>138</v>
      </c>
      <c r="F21" s="649" t="s">
        <v>663</v>
      </c>
      <c r="G21" s="650"/>
      <c r="H21" s="651"/>
      <c r="I21" s="599"/>
      <c r="J21" s="35"/>
      <c r="K21" s="7" t="str">
        <f t="shared" si="0"/>
        <v>g. Central Medical Store or Central Warehouse</v>
      </c>
      <c r="L21" s="31"/>
      <c r="M21" s="31"/>
      <c r="N21" s="31"/>
      <c r="O21" s="7"/>
      <c r="P21" s="31"/>
      <c r="Q21" s="7" t="str">
        <f t="shared" si="1"/>
        <v>CAMEG (Central Medical Stores)</v>
      </c>
      <c r="R21" s="31"/>
      <c r="S21" s="31"/>
      <c r="T21" s="20"/>
      <c r="U21" s="20"/>
      <c r="V21" s="20"/>
      <c r="W21" s="68"/>
      <c r="X21" s="68"/>
      <c r="Y21" s="69"/>
      <c r="Z21" s="86"/>
    </row>
    <row r="22" spans="1:134" s="143" customFormat="1" ht="33" customHeight="1">
      <c r="A22" s="204"/>
      <c r="B22" s="713" t="s">
        <v>139</v>
      </c>
      <c r="C22" s="713"/>
      <c r="D22" s="570" t="s">
        <v>78</v>
      </c>
      <c r="E22" s="178" t="s">
        <v>138</v>
      </c>
      <c r="F22" s="649" t="s">
        <v>664</v>
      </c>
      <c r="G22" s="650"/>
      <c r="H22" s="651"/>
      <c r="I22" s="599"/>
      <c r="J22" s="35"/>
      <c r="K22" s="7" t="str">
        <f t="shared" si="0"/>
        <v xml:space="preserve">h. Ministry of Finance or Ministry of Planning </v>
      </c>
      <c r="L22" s="31"/>
      <c r="M22" s="31"/>
      <c r="N22" s="31"/>
      <c r="O22" s="7"/>
      <c r="P22" s="31"/>
      <c r="Q22" s="7" t="str">
        <f t="shared" si="1"/>
        <v>Finance department of the MOH, National Population Council (CONAPO)</v>
      </c>
      <c r="R22" s="31"/>
      <c r="S22" s="31"/>
      <c r="T22" s="20"/>
      <c r="U22" s="20"/>
      <c r="V22" s="20"/>
      <c r="W22" s="68"/>
      <c r="X22" s="68"/>
      <c r="Y22" s="69"/>
      <c r="Z22" s="86"/>
    </row>
    <row r="23" spans="1:134" s="142" customFormat="1" ht="45">
      <c r="A23" s="204"/>
      <c r="B23" s="713" t="s">
        <v>140</v>
      </c>
      <c r="C23" s="713"/>
      <c r="D23" s="570" t="s">
        <v>78</v>
      </c>
      <c r="E23" s="178" t="s">
        <v>138</v>
      </c>
      <c r="F23" s="649" t="s">
        <v>665</v>
      </c>
      <c r="G23" s="650"/>
      <c r="H23" s="651"/>
      <c r="I23" s="599"/>
      <c r="J23" s="35"/>
      <c r="K23" s="54" t="str">
        <f t="shared" si="0"/>
        <v>i. Other (for example: partners)</v>
      </c>
      <c r="L23" s="35"/>
      <c r="M23" s="35"/>
      <c r="N23" s="35"/>
      <c r="O23" s="54"/>
      <c r="P23" s="35"/>
      <c r="Q23" s="54" t="str">
        <f t="shared" si="1"/>
        <v>Burkina Midwives' Association (ABSF), Permanent Secretary of the National Council of the Fight Against AIDS (SP/CNLS)</v>
      </c>
      <c r="R23" s="35"/>
      <c r="S23" s="35"/>
      <c r="T23" s="35"/>
      <c r="U23" s="35"/>
      <c r="V23" s="35"/>
      <c r="W23" s="120"/>
      <c r="X23" s="120"/>
      <c r="Y23" s="118"/>
      <c r="Z23" s="118"/>
    </row>
    <row r="24" spans="1:134" s="143" customFormat="1">
      <c r="A24" s="652" t="s">
        <v>141</v>
      </c>
      <c r="B24" s="644"/>
      <c r="C24" s="644"/>
      <c r="D24" s="644"/>
      <c r="E24" s="644"/>
      <c r="F24" s="644"/>
      <c r="G24" s="644"/>
      <c r="H24" s="271"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60.75" thickBot="1">
      <c r="A26" s="731" t="s">
        <v>143</v>
      </c>
      <c r="B26" s="700"/>
      <c r="C26" s="732"/>
      <c r="D26" s="179" t="s">
        <v>78</v>
      </c>
      <c r="E26" s="180" t="s">
        <v>144</v>
      </c>
      <c r="F26" s="137" t="s">
        <v>666</v>
      </c>
      <c r="G26" s="181" t="s">
        <v>145</v>
      </c>
      <c r="H26" s="272" t="s">
        <v>667</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3458992</v>
      </c>
      <c r="H29" s="765"/>
      <c r="I29" s="10"/>
      <c r="J29" s="54">
        <f>G29</f>
        <v>3458992</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99</v>
      </c>
      <c r="F30" s="183" t="s">
        <v>152</v>
      </c>
      <c r="G30" s="766" t="s">
        <v>657</v>
      </c>
      <c r="H30" s="767"/>
      <c r="I30" s="10"/>
      <c r="J30" s="54" t="str">
        <f>G30</f>
        <v>Reproductive Health Commodities Security Follow-up Committee</v>
      </c>
      <c r="K30" s="7"/>
      <c r="L30" s="31"/>
      <c r="M30" s="51" t="str">
        <f>E30</f>
        <v>Don't know</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135">
      <c r="A35" s="204"/>
      <c r="B35" s="644" t="s">
        <v>160</v>
      </c>
      <c r="C35" s="644"/>
      <c r="D35" s="645"/>
      <c r="E35" s="146">
        <v>1000000</v>
      </c>
      <c r="F35" s="150" t="s">
        <v>1573</v>
      </c>
      <c r="G35" s="138" t="s">
        <v>669</v>
      </c>
      <c r="H35" s="491" t="s">
        <v>670</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45">
      <c r="A40" s="277"/>
      <c r="B40" s="644" t="s">
        <v>168</v>
      </c>
      <c r="C40" s="645"/>
      <c r="D40" s="601" t="s">
        <v>78</v>
      </c>
      <c r="E40" s="146">
        <v>1000000</v>
      </c>
      <c r="F40" s="139" t="s">
        <v>1573</v>
      </c>
      <c r="G40" s="190" t="s">
        <v>672</v>
      </c>
      <c r="H40" s="280"/>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671</v>
      </c>
      <c r="E41" s="679"/>
      <c r="F41" s="679"/>
      <c r="G41" s="679"/>
      <c r="H41" s="680"/>
      <c r="I41" s="39"/>
      <c r="J41" s="36"/>
      <c r="K41" s="7" t="str">
        <f>C41</f>
        <v>i. Specify source(s) of internally generated funds spent (for example, from taxes or user fees)</v>
      </c>
      <c r="L41" s="31"/>
      <c r="M41" s="31"/>
      <c r="N41" s="31"/>
      <c r="O41" s="34" t="str">
        <f>D41</f>
        <v>Taxes</v>
      </c>
      <c r="P41" s="31"/>
      <c r="Q41" s="31"/>
      <c r="R41" s="31"/>
      <c r="S41" s="31"/>
      <c r="T41" s="20"/>
      <c r="U41" s="20"/>
      <c r="V41" s="20"/>
      <c r="W41" s="68"/>
      <c r="X41" s="68"/>
      <c r="Y41" s="69"/>
      <c r="Z41" s="86"/>
    </row>
    <row r="42" spans="1:26" s="143" customFormat="1" ht="60">
      <c r="A42" s="277"/>
      <c r="B42" s="644" t="s">
        <v>170</v>
      </c>
      <c r="C42" s="645"/>
      <c r="D42" s="601" t="s">
        <v>89</v>
      </c>
      <c r="E42" s="146">
        <v>0</v>
      </c>
      <c r="F42" s="139" t="s">
        <v>1573</v>
      </c>
      <c r="G42" s="190"/>
      <c r="H42" s="280"/>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492">
        <f>E40+E42</f>
        <v>1000000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75">
      <c r="A48" s="277"/>
      <c r="B48" s="644" t="s">
        <v>180</v>
      </c>
      <c r="C48" s="645"/>
      <c r="D48" s="601" t="s">
        <v>78</v>
      </c>
      <c r="E48" s="146">
        <v>2456970</v>
      </c>
      <c r="F48" s="139" t="s">
        <v>1573</v>
      </c>
      <c r="G48" s="140" t="s">
        <v>674</v>
      </c>
      <c r="H48" s="279" t="s">
        <v>675</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673</v>
      </c>
      <c r="E49" s="755"/>
      <c r="F49" s="755"/>
      <c r="G49" s="755"/>
      <c r="H49" s="756"/>
      <c r="I49" s="148"/>
      <c r="J49" s="36"/>
      <c r="K49" s="7" t="str">
        <f>C49</f>
        <v xml:space="preserve">i. Specify source(s) of in-kind donations </v>
      </c>
      <c r="L49" s="31"/>
      <c r="M49" s="31"/>
      <c r="N49" s="31"/>
      <c r="O49" s="34" t="str">
        <f>D49</f>
        <v>UNFPA (US$ 2,433,842), WAHO (US$ 23,128)</v>
      </c>
      <c r="P49" s="31"/>
      <c r="Q49" s="31"/>
      <c r="R49" s="31"/>
      <c r="S49" s="31"/>
      <c r="T49" s="20"/>
      <c r="U49" s="20"/>
      <c r="V49" s="20"/>
      <c r="W49" s="68"/>
      <c r="X49" s="68"/>
      <c r="Y49" s="69"/>
      <c r="Z49" s="86"/>
    </row>
    <row r="50" spans="1:26" s="143" customFormat="1">
      <c r="A50" s="277"/>
      <c r="B50" s="644" t="s">
        <v>182</v>
      </c>
      <c r="C50" s="645"/>
      <c r="D50" s="601" t="s">
        <v>89</v>
      </c>
      <c r="E50" s="146">
        <v>0</v>
      </c>
      <c r="F50" s="139" t="s">
        <v>1573</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1573</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492">
        <f>E48+E50+E51</f>
        <v>2456970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57">
        <f>E44/(E44+E52)</f>
        <v>0.28927066188020145</v>
      </c>
      <c r="G55" s="748" t="s">
        <v>676</v>
      </c>
      <c r="H55" s="749"/>
      <c r="I55" s="10"/>
      <c r="J55" s="40" t="str">
        <f>G55</f>
        <v>CAMEG pre-financed the Government orders and was reimbursed by MOH (Goverment Budget). Currently, the administrative process is ongoing to reimburse CAMEG for the 2011 expenditures. Total value of the invoice is US$ 1.0 million.</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57">
        <f>(E44+E52)/G29</f>
        <v>0.9994154366358754</v>
      </c>
      <c r="G56" s="748" t="s">
        <v>677</v>
      </c>
      <c r="H56" s="749"/>
      <c r="I56" s="10"/>
      <c r="J56" s="40" t="str">
        <f>G56</f>
        <v xml:space="preserve">CAMEG and donors have ordered all the quantities needed in 2011. </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678</v>
      </c>
      <c r="G60" s="650"/>
      <c r="H60" s="651"/>
      <c r="I60" s="10"/>
      <c r="J60" s="36"/>
      <c r="K60" s="7"/>
      <c r="L60" s="31"/>
      <c r="M60" s="52">
        <f>E60</f>
        <v>0</v>
      </c>
      <c r="N60" s="31"/>
      <c r="O60" s="31"/>
      <c r="P60" s="31"/>
      <c r="Q60" s="7" t="str">
        <f>F60</f>
        <v>CAMEG</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89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78</v>
      </c>
      <c r="G69" s="571" t="s">
        <v>78</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89</v>
      </c>
      <c r="E70" s="728"/>
      <c r="F70" s="571" t="s">
        <v>78</v>
      </c>
      <c r="G70" s="571" t="s">
        <v>78</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78</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89</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89</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78</v>
      </c>
      <c r="G76" s="571" t="s">
        <v>78</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573" t="s">
        <v>679</v>
      </c>
      <c r="D83" s="722" t="s">
        <v>1574</v>
      </c>
      <c r="E83" s="723"/>
      <c r="F83" s="574" t="s">
        <v>78</v>
      </c>
      <c r="G83" s="724" t="s">
        <v>78</v>
      </c>
      <c r="H83" s="725"/>
      <c r="I83" s="17"/>
      <c r="J83" s="40" t="str">
        <f>G83</f>
        <v>Yes</v>
      </c>
      <c r="K83" s="7" t="str">
        <f>B83</f>
        <v>a</v>
      </c>
      <c r="L83" s="31"/>
      <c r="M83" s="41">
        <f>E83</f>
        <v>0</v>
      </c>
      <c r="N83" s="31"/>
      <c r="O83" s="31"/>
      <c r="P83" s="31"/>
      <c r="Q83" s="31"/>
      <c r="R83" s="7"/>
      <c r="S83" s="7" t="str">
        <f>D83</f>
        <v>2009 - 2015</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560</v>
      </c>
      <c r="F85" s="679"/>
      <c r="G85" s="679"/>
      <c r="H85" s="680"/>
      <c r="I85" s="17"/>
      <c r="J85" s="40"/>
      <c r="K85" s="7"/>
      <c r="L85" s="31"/>
      <c r="M85" s="41" t="str">
        <f>E85</f>
        <v>Commercial sector</v>
      </c>
      <c r="N85" s="41" t="str">
        <f>E85</f>
        <v>Commercial sector</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681</v>
      </c>
      <c r="F86" s="679"/>
      <c r="G86" s="679"/>
      <c r="H86" s="680"/>
      <c r="I86" s="17"/>
      <c r="J86" s="40"/>
      <c r="K86" s="7"/>
      <c r="L86" s="31"/>
      <c r="M86" s="41" t="str">
        <f>E86</f>
        <v>2.4%</v>
      </c>
      <c r="N86" s="41" t="str">
        <f>E86</f>
        <v>2.4%</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99</v>
      </c>
      <c r="E88" s="679"/>
      <c r="F88" s="679"/>
      <c r="G88" s="679"/>
      <c r="H88" s="680"/>
      <c r="I88" s="17"/>
      <c r="J88" s="40"/>
      <c r="K88" s="7" t="str">
        <f>B88</f>
        <v>a. If yes, describe the policies.</v>
      </c>
      <c r="L88" s="31"/>
      <c r="M88" s="31"/>
      <c r="N88" s="33"/>
      <c r="O88" s="34" t="str">
        <f>D88</f>
        <v>Don't know</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45" customHeight="1">
      <c r="A94" s="290"/>
      <c r="B94" s="204" t="s">
        <v>222</v>
      </c>
      <c r="C94" s="650" t="s">
        <v>682</v>
      </c>
      <c r="D94" s="688"/>
      <c r="E94" s="678" t="s">
        <v>683</v>
      </c>
      <c r="F94" s="681"/>
      <c r="G94" s="689" t="s">
        <v>96</v>
      </c>
      <c r="H94" s="690"/>
      <c r="I94" s="593"/>
      <c r="J94" s="40" t="str">
        <f>G94</f>
        <v>N/A</v>
      </c>
      <c r="K94" s="7"/>
      <c r="L94" s="31"/>
      <c r="M94" s="41" t="str">
        <f>E94</f>
        <v>Provided only by health professionals (medical doctors and nurses)</v>
      </c>
      <c r="N94" s="31"/>
      <c r="O94" s="7"/>
      <c r="P94" s="7" t="str">
        <f>C94</f>
        <v>IUDs and implants</v>
      </c>
      <c r="Q94" s="31"/>
      <c r="R94" s="31"/>
      <c r="S94" s="31"/>
      <c r="T94" s="20"/>
      <c r="U94" s="75" t="str">
        <f>E94</f>
        <v>Provided only by health professionals (medical doctors and nurses)</v>
      </c>
      <c r="V94" s="20"/>
      <c r="W94" s="68"/>
      <c r="X94" s="68"/>
      <c r="Y94" s="69"/>
      <c r="Z94" s="86"/>
    </row>
    <row r="95" spans="1:26" s="143" customFormat="1" ht="60">
      <c r="A95" s="290"/>
      <c r="B95" s="204" t="s">
        <v>234</v>
      </c>
      <c r="C95" s="650" t="s">
        <v>684</v>
      </c>
      <c r="D95" s="688"/>
      <c r="E95" s="678" t="s">
        <v>685</v>
      </c>
      <c r="F95" s="681"/>
      <c r="G95" s="689" t="s">
        <v>96</v>
      </c>
      <c r="H95" s="690"/>
      <c r="I95" s="593"/>
      <c r="J95" s="40" t="str">
        <f>G95</f>
        <v>N/A</v>
      </c>
      <c r="K95" s="7"/>
      <c r="L95" s="31"/>
      <c r="M95" s="41" t="str">
        <f>E95</f>
        <v>Community Health Workers (CHWs) cannot prescribe pills, but FP clients can replenish their stocks of pills from the CHWs.</v>
      </c>
      <c r="N95" s="31"/>
      <c r="O95" s="7"/>
      <c r="P95" s="7" t="str">
        <f>C95</f>
        <v>Orals</v>
      </c>
      <c r="Q95" s="31"/>
      <c r="R95" s="31"/>
      <c r="S95" s="31"/>
      <c r="T95" s="20"/>
      <c r="U95" s="75" t="str">
        <f>E95</f>
        <v>Community Health Workers (CHWs) cannot prescribe pills, but FP clients can replenish their stocks of pills from the CHWs.</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78</v>
      </c>
      <c r="H104" s="647"/>
      <c r="I104" s="593"/>
      <c r="J104" s="40" t="str">
        <f>G104</f>
        <v>Yes</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78</v>
      </c>
      <c r="H105" s="647"/>
      <c r="I105" s="593"/>
      <c r="J105" s="40" t="str">
        <f>G105</f>
        <v>Yes</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99</v>
      </c>
      <c r="H106" s="647"/>
      <c r="I106" s="593"/>
      <c r="J106" s="40" t="str">
        <f>G106</f>
        <v>Don't know</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99</v>
      </c>
      <c r="E107" s="679"/>
      <c r="F107" s="679"/>
      <c r="G107" s="679"/>
      <c r="H107" s="680"/>
      <c r="I107" s="593"/>
      <c r="J107" s="40"/>
      <c r="K107" s="7" t="str">
        <f>C107</f>
        <v>i. If yes, describe the exemptions.</v>
      </c>
      <c r="L107" s="31"/>
      <c r="M107" s="31"/>
      <c r="N107" s="33"/>
      <c r="O107" s="34" t="str">
        <f>D107</f>
        <v>Don't know</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2010</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686</v>
      </c>
      <c r="E121" s="650"/>
      <c r="F121" s="650"/>
      <c r="G121" s="650"/>
      <c r="H121" s="651"/>
      <c r="I121" s="43"/>
      <c r="J121" s="30"/>
      <c r="K121" s="7" t="str">
        <f>A121</f>
        <v xml:space="preserve">D10. Name of the list(s)
</v>
      </c>
      <c r="L121" s="7"/>
      <c r="M121" s="31"/>
      <c r="N121" s="31"/>
      <c r="O121" s="7" t="str">
        <f>D121</f>
        <v>National  Essential Medicines List (LNME)</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2005</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36" customHeight="1" thickBot="1">
      <c r="A129" s="204" t="s">
        <v>267</v>
      </c>
      <c r="B129" s="644" t="s">
        <v>268</v>
      </c>
      <c r="C129" s="645"/>
      <c r="D129" s="659" t="s">
        <v>687</v>
      </c>
      <c r="E129" s="660"/>
      <c r="F129" s="660"/>
      <c r="G129" s="660"/>
      <c r="H129" s="661"/>
      <c r="I129" s="43"/>
      <c r="J129" s="30"/>
      <c r="K129" s="7" t="str">
        <f>B129</f>
        <v>f. Notes about the Poverty Reduction Strategy Paper</v>
      </c>
      <c r="L129" s="7"/>
      <c r="M129" s="31"/>
      <c r="N129" s="31"/>
      <c r="O129" s="7" t="str">
        <f>D129</f>
        <v>A supply indicator is included for generic and essential drugs. It does not refer directly to RH or FP supplies though.</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78</v>
      </c>
      <c r="H135" s="647"/>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78</v>
      </c>
      <c r="H137" s="647"/>
      <c r="I137" s="599"/>
      <c r="J137" s="40" t="str">
        <f t="shared" si="5"/>
        <v>Yes</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89</v>
      </c>
      <c r="H141" s="647"/>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1575</v>
      </c>
      <c r="G142" s="650"/>
      <c r="H142" s="651"/>
      <c r="I142" s="599"/>
      <c r="J142" s="40"/>
      <c r="K142" s="7"/>
      <c r="L142" s="31"/>
      <c r="M142" s="7"/>
      <c r="N142" s="31"/>
      <c r="O142" s="31"/>
      <c r="P142" s="31"/>
      <c r="Q142" s="7" t="str">
        <f>F142</f>
        <v xml:space="preserve">1/11 - 12/11 </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689</v>
      </c>
      <c r="G143" s="650"/>
      <c r="H143" s="651"/>
      <c r="I143" s="599"/>
      <c r="J143" s="40"/>
      <c r="K143" s="7"/>
      <c r="L143" s="7"/>
      <c r="M143" s="31"/>
      <c r="N143" s="31"/>
      <c r="O143" s="31"/>
      <c r="P143" s="31"/>
      <c r="Q143" s="7" t="str">
        <f>F143</f>
        <v>CAMEG warehouse report</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0A00-000000000000}">
      <formula1>$Y$1:$Y$14</formula1>
    </dataValidation>
    <dataValidation type="list" allowBlank="1" showInputMessage="1" showErrorMessage="1" error="Please choose from the dropdown list." sqref="H24" xr:uid="{00000000-0002-0000-0A00-000001000000}">
      <formula1>$O$1:$O$7</formula1>
    </dataValidation>
    <dataValidation type="list" allowBlank="1" showInputMessage="1" showErrorMessage="1" error="Please choose from the dropdown list." sqref="F59:H59" xr:uid="{00000000-0002-0000-0A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A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A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0A00-000005000000}">
      <formula1>$W$1:$W$5</formula1>
    </dataValidation>
  </dataValidations>
  <hyperlinks>
    <hyperlink ref="A5:C5" location="Introduction!R10" display="To jump to the Introduction sheet, click here." xr:uid="{00000000-0004-0000-0A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8">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1576</v>
      </c>
      <c r="B8" s="800"/>
      <c r="C8" s="800"/>
      <c r="D8" s="1077"/>
      <c r="E8" s="1077"/>
      <c r="F8" s="1077"/>
      <c r="G8" s="1077"/>
      <c r="H8" s="1077"/>
      <c r="I8" s="599"/>
      <c r="J8" s="54">
        <f>G8</f>
        <v>0</v>
      </c>
      <c r="K8" s="7" t="str">
        <f>A8</f>
        <v>Country: Burundi</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89</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96</v>
      </c>
      <c r="E13" s="679"/>
      <c r="F13" s="679"/>
      <c r="G13" s="679"/>
      <c r="H13" s="680"/>
      <c r="I13" s="599"/>
      <c r="J13" s="35"/>
      <c r="K13" s="7" t="str">
        <f>B13</f>
        <v>a. What is the name of the committee?</v>
      </c>
      <c r="L13" s="41" t="str">
        <f>D13</f>
        <v>N/A</v>
      </c>
      <c r="M13" s="31"/>
      <c r="N13" s="31"/>
      <c r="O13" s="34" t="str">
        <f>D13</f>
        <v>N/A</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96</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96</v>
      </c>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96</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96</v>
      </c>
      <c r="E18" s="178" t="s">
        <v>132</v>
      </c>
      <c r="F18" s="649"/>
      <c r="G18" s="650"/>
      <c r="H18" s="651"/>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96</v>
      </c>
      <c r="E19" s="178" t="s">
        <v>134</v>
      </c>
      <c r="F19" s="649"/>
      <c r="G19" s="650"/>
      <c r="H19" s="651"/>
      <c r="I19" s="599"/>
      <c r="J19" s="35"/>
      <c r="K19" s="7" t="str">
        <f t="shared" si="0"/>
        <v>e. UN agencies</v>
      </c>
      <c r="L19" s="31"/>
      <c r="M19" s="31"/>
      <c r="N19" s="31"/>
      <c r="O19" s="7"/>
      <c r="P19" s="31"/>
      <c r="Q19" s="7">
        <f t="shared" si="1"/>
        <v>0</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96</v>
      </c>
      <c r="E20" s="178" t="s">
        <v>136</v>
      </c>
      <c r="F20" s="649"/>
      <c r="G20" s="650"/>
      <c r="H20" s="651"/>
      <c r="I20" s="599"/>
      <c r="J20" s="35"/>
      <c r="K20" s="7" t="str">
        <f t="shared" si="0"/>
        <v>f. Ministry of Health (for example: logistics, reproductive health, family planning, maternal and child health, HIV/AIDS, pharmacy units, etc.)</v>
      </c>
      <c r="L20" s="31"/>
      <c r="M20" s="31"/>
      <c r="N20" s="31"/>
      <c r="O20" s="7"/>
      <c r="P20" s="31"/>
      <c r="Q20" s="28">
        <f t="shared" si="1"/>
        <v>0</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96</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96</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96</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96</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99</v>
      </c>
      <c r="E26" s="180" t="s">
        <v>144</v>
      </c>
      <c r="F26" s="137" t="s">
        <v>99</v>
      </c>
      <c r="G26" s="181" t="s">
        <v>145</v>
      </c>
      <c r="H26" s="272" t="s">
        <v>99</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t="s">
        <v>99</v>
      </c>
      <c r="H29" s="765"/>
      <c r="I29" s="10"/>
      <c r="J29" s="54" t="str">
        <f>G29</f>
        <v>Don't know</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99</v>
      </c>
      <c r="F30" s="183" t="s">
        <v>152</v>
      </c>
      <c r="G30" s="766" t="s">
        <v>99</v>
      </c>
      <c r="H30" s="767"/>
      <c r="I30" s="10"/>
      <c r="J30" s="54" t="str">
        <f>G30</f>
        <v>Don't know</v>
      </c>
      <c r="K30" s="7"/>
      <c r="L30" s="31"/>
      <c r="M30" s="51" t="str">
        <f>E30</f>
        <v>Don't know</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99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99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t="s">
        <v>99</v>
      </c>
      <c r="F35" s="150" t="s">
        <v>555</v>
      </c>
      <c r="G35" s="138"/>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99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99</v>
      </c>
      <c r="E40" s="146" t="s">
        <v>99</v>
      </c>
      <c r="F40" s="150" t="s">
        <v>555</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99</v>
      </c>
      <c r="E42" s="146" t="s">
        <v>99</v>
      </c>
      <c r="F42" s="150" t="s">
        <v>555</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99</v>
      </c>
      <c r="E43" s="679"/>
      <c r="F43" s="679"/>
      <c r="G43" s="679"/>
      <c r="H43" s="680"/>
      <c r="I43" s="39"/>
      <c r="J43" s="36"/>
      <c r="K43" s="7" t="str">
        <f>C43</f>
        <v>i. Specify source(s) of other government funds spent (for example: basket funding or specific donor)</v>
      </c>
      <c r="L43" s="31"/>
      <c r="M43" s="31"/>
      <c r="N43" s="31"/>
      <c r="O43" s="34" t="str">
        <f>D43</f>
        <v>Don't know</v>
      </c>
      <c r="P43" s="31"/>
      <c r="Q43" s="31"/>
      <c r="R43" s="31"/>
      <c r="S43" s="31"/>
      <c r="T43" s="20"/>
      <c r="U43" s="20"/>
      <c r="V43" s="20"/>
      <c r="W43" s="68"/>
      <c r="X43" s="68"/>
      <c r="Y43" s="69"/>
      <c r="Z43" s="86"/>
    </row>
    <row r="44" spans="1:26" s="143" customFormat="1" ht="45">
      <c r="A44" s="277"/>
      <c r="B44" s="644" t="s">
        <v>172</v>
      </c>
      <c r="C44" s="645"/>
      <c r="D44" s="193"/>
      <c r="E44" s="147" t="s">
        <v>99</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45">
      <c r="A48" s="277"/>
      <c r="B48" s="644" t="s">
        <v>180</v>
      </c>
      <c r="C48" s="645"/>
      <c r="D48" s="601" t="s">
        <v>78</v>
      </c>
      <c r="E48" s="146">
        <v>600000</v>
      </c>
      <c r="F48" s="150" t="s">
        <v>555</v>
      </c>
      <c r="G48" s="140" t="s">
        <v>691</v>
      </c>
      <c r="H48" s="279" t="s">
        <v>692</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690</v>
      </c>
      <c r="E49" s="755"/>
      <c r="F49" s="755"/>
      <c r="G49" s="755"/>
      <c r="H49" s="756"/>
      <c r="I49" s="148"/>
      <c r="J49" s="36"/>
      <c r="K49" s="7" t="str">
        <f>C49</f>
        <v xml:space="preserve">i. Specify source(s) of in-kind donations </v>
      </c>
      <c r="L49" s="31"/>
      <c r="M49" s="31"/>
      <c r="N49" s="31"/>
      <c r="O49" s="34" t="str">
        <f>D49</f>
        <v>USAID/Washington, GH/PRH</v>
      </c>
      <c r="P49" s="31"/>
      <c r="Q49" s="31"/>
      <c r="R49" s="31"/>
      <c r="S49" s="31"/>
      <c r="T49" s="20"/>
      <c r="U49" s="20"/>
      <c r="V49" s="20"/>
      <c r="W49" s="68"/>
      <c r="X49" s="68"/>
      <c r="Y49" s="69"/>
      <c r="Z49" s="86"/>
    </row>
    <row r="50" spans="1:26" s="143" customFormat="1" ht="30">
      <c r="A50" s="277"/>
      <c r="B50" s="644" t="s">
        <v>182</v>
      </c>
      <c r="C50" s="645"/>
      <c r="D50" s="601" t="s">
        <v>99</v>
      </c>
      <c r="E50" s="146"/>
      <c r="F50" s="150" t="s">
        <v>555</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50" t="s">
        <v>555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90">
      <c r="A52" s="277"/>
      <c r="B52" s="644" t="s">
        <v>184</v>
      </c>
      <c r="C52" s="645"/>
      <c r="D52" s="193"/>
      <c r="E52" s="147">
        <f>E48+E50+E51</f>
        <v>600000</v>
      </c>
      <c r="F52" s="194"/>
      <c r="G52" s="194"/>
      <c r="H52" s="280" t="s">
        <v>693</v>
      </c>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496" t="s">
        <v>99</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496" t="s">
        <v>99</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99</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89</v>
      </c>
      <c r="E66" s="728"/>
      <c r="F66" s="571" t="s">
        <v>78</v>
      </c>
      <c r="G66" s="571" t="s">
        <v>78</v>
      </c>
      <c r="H66" s="284" t="s">
        <v>89</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89</v>
      </c>
      <c r="E67" s="728"/>
      <c r="F67" s="571" t="s">
        <v>78</v>
      </c>
      <c r="G67" s="571" t="s">
        <v>78</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89</v>
      </c>
      <c r="E68" s="728"/>
      <c r="F68" s="571" t="s">
        <v>78</v>
      </c>
      <c r="G68" s="571" t="s">
        <v>78</v>
      </c>
      <c r="H68" s="284" t="s">
        <v>89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78</v>
      </c>
      <c r="G69" s="571" t="s">
        <v>78</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89</v>
      </c>
      <c r="E70" s="728"/>
      <c r="F70" s="571" t="s">
        <v>78</v>
      </c>
      <c r="G70" s="571" t="s">
        <v>78</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78</v>
      </c>
      <c r="G72" s="571" t="s">
        <v>78</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89</v>
      </c>
      <c r="E73" s="728"/>
      <c r="F73" s="571" t="s">
        <v>78</v>
      </c>
      <c r="G73" s="571" t="s">
        <v>78</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89</v>
      </c>
      <c r="E74" s="728"/>
      <c r="F74" s="571" t="s">
        <v>78</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89</v>
      </c>
      <c r="E75" s="728"/>
      <c r="F75" s="571" t="s">
        <v>78</v>
      </c>
      <c r="G75" s="571" t="s">
        <v>89</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78</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99</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99</v>
      </c>
      <c r="D83" s="722" t="s">
        <v>99</v>
      </c>
      <c r="E83" s="723"/>
      <c r="F83" s="574" t="s">
        <v>99</v>
      </c>
      <c r="G83" s="724" t="s">
        <v>99</v>
      </c>
      <c r="H83" s="725"/>
      <c r="I83" s="17"/>
      <c r="J83" s="40" t="str">
        <f>G83</f>
        <v>Don't know</v>
      </c>
      <c r="K83" s="7" t="str">
        <f>B83</f>
        <v>a</v>
      </c>
      <c r="L83" s="31"/>
      <c r="M83" s="41">
        <f>E83</f>
        <v>0</v>
      </c>
      <c r="N83" s="31"/>
      <c r="O83" s="31"/>
      <c r="P83" s="31"/>
      <c r="Q83" s="31"/>
      <c r="R83" s="7"/>
      <c r="S83" s="7" t="str">
        <f>D83</f>
        <v>Don't know</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99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99</v>
      </c>
      <c r="E88" s="679"/>
      <c r="F88" s="679"/>
      <c r="G88" s="679"/>
      <c r="H88" s="680"/>
      <c r="I88" s="17"/>
      <c r="J88" s="40"/>
      <c r="K88" s="7" t="str">
        <f>B88</f>
        <v>a. If yes, describe the policies.</v>
      </c>
      <c r="L88" s="31"/>
      <c r="M88" s="31"/>
      <c r="N88" s="33"/>
      <c r="O88" s="34" t="str">
        <f>D88</f>
        <v>Don't know</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99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99</v>
      </c>
      <c r="E90" s="679"/>
      <c r="F90" s="679"/>
      <c r="G90" s="679"/>
      <c r="H90" s="680"/>
      <c r="I90" s="17"/>
      <c r="J90" s="40"/>
      <c r="K90" s="7" t="str">
        <f>B90</f>
        <v>a. If yes, describe the policies.</v>
      </c>
      <c r="L90" s="31"/>
      <c r="M90" s="31"/>
      <c r="N90" s="33"/>
      <c r="O90" s="34" t="str">
        <f>D90</f>
        <v>Don't know</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99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50"/>
      <c r="F94" s="688"/>
      <c r="G94" s="650"/>
      <c r="H94" s="688"/>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50"/>
      <c r="F95" s="688"/>
      <c r="G95" s="650"/>
      <c r="H95" s="688"/>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60"/>
      <c r="F96" s="691"/>
      <c r="G96" s="660"/>
      <c r="H96" s="691"/>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694</v>
      </c>
      <c r="E121" s="650"/>
      <c r="F121" s="650"/>
      <c r="G121" s="650"/>
      <c r="H121" s="651"/>
      <c r="I121" s="43"/>
      <c r="J121" s="30"/>
      <c r="K121" s="7" t="str">
        <f>A121</f>
        <v xml:space="preserve">D10. Name of the list(s)
</v>
      </c>
      <c r="L121" s="7"/>
      <c r="M121" s="31"/>
      <c r="N121" s="31"/>
      <c r="O121" s="7" t="str">
        <f>D121</f>
        <v>Liste des médicaments essentiels du Burundi</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2006</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78</v>
      </c>
      <c r="H128" s="647"/>
      <c r="I128" s="43"/>
      <c r="J128" s="40" t="str">
        <f>G128</f>
        <v>Yes</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1569</v>
      </c>
      <c r="G142" s="650"/>
      <c r="H142" s="651"/>
      <c r="I142" s="599"/>
      <c r="J142" s="40"/>
      <c r="K142" s="7"/>
      <c r="L142" s="31"/>
      <c r="M142" s="7"/>
      <c r="N142" s="31"/>
      <c r="O142" s="31"/>
      <c r="P142" s="31"/>
      <c r="Q142" s="7" t="str">
        <f>F142</f>
        <v>01/11 - 12/11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695</v>
      </c>
      <c r="G143" s="650"/>
      <c r="H143" s="651"/>
      <c r="I143" s="599"/>
      <c r="J143" s="40"/>
      <c r="K143" s="7"/>
      <c r="L143" s="7"/>
      <c r="M143" s="31"/>
      <c r="N143" s="31"/>
      <c r="O143" s="31"/>
      <c r="P143" s="31"/>
      <c r="Q143" s="7" t="str">
        <f>F143</f>
        <v>National Reproductive Health Program in Burundi</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0B00-000000000000}">
      <formula1>$Y$1:$Y$14</formula1>
    </dataValidation>
    <dataValidation type="list" allowBlank="1" showInputMessage="1" showErrorMessage="1" error="Please choose from the dropdown list." sqref="H24" xr:uid="{00000000-0002-0000-0B00-000001000000}">
      <formula1>$O$1:$O$7</formula1>
    </dataValidation>
    <dataValidation type="list" allowBlank="1" showInputMessage="1" showErrorMessage="1" error="Please choose from the dropdown list." sqref="F59:H59" xr:uid="{00000000-0002-0000-0B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B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B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0B00-000005000000}">
      <formula1>$W$1:$W$5</formula1>
    </dataValidation>
  </dataValidations>
  <hyperlinks>
    <hyperlink ref="A5:C5" location="Introduction!R10" display="To jump to the Introduction sheet, click here." xr:uid="{00000000-0004-0000-0B00-000000000000}"/>
  </hyperlinks>
  <pageMargins left="0.7" right="0.7" top="0.75" bottom="0.75" header="0.3" footer="0.3"/>
  <pageSetup scale="60" fitToHeight="4" orientation="portrait" cellComments="atEnd" r:id="rId1"/>
  <rowBreaks count="4" manualBreakCount="4">
    <brk id="35" max="25" man="1"/>
    <brk id="62" max="25" man="1"/>
    <brk id="122" max="25" man="1"/>
    <brk id="14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2">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643" t="s">
        <v>1577</v>
      </c>
      <c r="B8" s="643"/>
      <c r="C8" s="643"/>
      <c r="D8" s="1156"/>
      <c r="E8" s="1156"/>
      <c r="F8" s="1156"/>
      <c r="G8" s="1156"/>
      <c r="H8" s="1156"/>
      <c r="I8" s="599"/>
      <c r="J8" s="54">
        <f>G8</f>
        <v>0</v>
      </c>
      <c r="K8" s="7" t="str">
        <f>A8</f>
        <v>Country: Dominican Republic</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0">
      <c r="A13" s="269"/>
      <c r="B13" s="644" t="s">
        <v>124</v>
      </c>
      <c r="C13" s="645"/>
      <c r="D13" s="794" t="s">
        <v>720</v>
      </c>
      <c r="E13" s="795"/>
      <c r="F13" s="795"/>
      <c r="G13" s="795"/>
      <c r="H13" s="796"/>
      <c r="I13" s="599"/>
      <c r="J13" s="35"/>
      <c r="K13" s="7" t="str">
        <f>B13</f>
        <v>a. What is the name of the committee?</v>
      </c>
      <c r="L13" s="41" t="str">
        <f>D13</f>
        <v>Comite para la Disponibilidad Asegurada de Insumos y Anticonceptivos (Contraceptive and Commodity Security Committee)</v>
      </c>
      <c r="M13" s="31"/>
      <c r="N13" s="31"/>
      <c r="O13" s="34" t="str">
        <f>D13</f>
        <v>Comite para la Disponibilidad Asegurada de Insumos y Anticonceptivos (Contraceptive and Commodity Security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60">
      <c r="A15" s="270"/>
      <c r="B15" s="713" t="s">
        <v>127</v>
      </c>
      <c r="C15" s="768"/>
      <c r="D15" s="22" t="s">
        <v>78</v>
      </c>
      <c r="E15" s="177" t="s">
        <v>128</v>
      </c>
      <c r="F15" s="790" t="s">
        <v>721</v>
      </c>
      <c r="G15" s="791"/>
      <c r="H15" s="792"/>
      <c r="I15" s="599"/>
      <c r="J15" s="35"/>
      <c r="K15" s="7" t="str">
        <f t="shared" ref="K15:K23" si="0">B15</f>
        <v>a. Social marketing</v>
      </c>
      <c r="L15" s="31"/>
      <c r="M15" s="31"/>
      <c r="N15" s="31"/>
      <c r="O15" s="7"/>
      <c r="P15" s="31"/>
      <c r="Q15" s="7" t="str">
        <f t="shared" ref="Q15:Q23" si="1">F15</f>
        <v>PROFAMILIA (Family Well-Being Association/IPPF affiliate), ADOPLAFAM (Dominican Family Planning Association), MUDE (Dominican Women in Development)</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75" customHeight="1">
      <c r="A16" s="204"/>
      <c r="B16" s="644" t="s">
        <v>129</v>
      </c>
      <c r="C16" s="645"/>
      <c r="D16" s="587" t="s">
        <v>78</v>
      </c>
      <c r="E16" s="178" t="s">
        <v>128</v>
      </c>
      <c r="F16" s="790" t="s">
        <v>722</v>
      </c>
      <c r="G16" s="791"/>
      <c r="H16" s="792"/>
      <c r="I16" s="599"/>
      <c r="J16" s="35"/>
      <c r="K16" s="7" t="str">
        <f t="shared" si="0"/>
        <v>b. NGO (for example: service delivery, advocacy, Planned Parenthood affiliate, Marie Stopes affiliate, faith-based organizations, etc.)</v>
      </c>
      <c r="L16" s="31"/>
      <c r="M16" s="31"/>
      <c r="N16" s="31"/>
      <c r="O16" s="7"/>
      <c r="P16" s="31"/>
      <c r="Q16" s="7" t="str">
        <f t="shared" si="1"/>
        <v>PROFAMILIA, ADOPLAFAM, MUDE and 30 more institutions</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87" t="s">
        <v>89</v>
      </c>
      <c r="E17" s="178" t="s">
        <v>128</v>
      </c>
      <c r="F17" s="790"/>
      <c r="G17" s="791"/>
      <c r="H17" s="792"/>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87" t="s">
        <v>78</v>
      </c>
      <c r="E18" s="178" t="s">
        <v>132</v>
      </c>
      <c r="F18" s="790" t="s">
        <v>606</v>
      </c>
      <c r="G18" s="791"/>
      <c r="H18" s="792"/>
      <c r="I18" s="599"/>
      <c r="J18" s="35"/>
      <c r="K18" s="7" t="str">
        <f t="shared" si="0"/>
        <v>d. Donors</v>
      </c>
      <c r="L18" s="31"/>
      <c r="M18" s="31"/>
      <c r="N18" s="31"/>
      <c r="O18" s="7"/>
      <c r="P18" s="31"/>
      <c r="Q18" s="7" t="str">
        <f t="shared" si="1"/>
        <v>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87" t="s">
        <v>78</v>
      </c>
      <c r="E19" s="178" t="s">
        <v>134</v>
      </c>
      <c r="F19" s="790" t="s">
        <v>723</v>
      </c>
      <c r="G19" s="791"/>
      <c r="H19" s="792"/>
      <c r="I19" s="599"/>
      <c r="J19" s="35"/>
      <c r="K19" s="7" t="str">
        <f t="shared" si="0"/>
        <v>e. UN agencies</v>
      </c>
      <c r="L19" s="31"/>
      <c r="M19" s="31"/>
      <c r="N19" s="31"/>
      <c r="O19" s="7"/>
      <c r="P19" s="31"/>
      <c r="Q19" s="7" t="str">
        <f t="shared" si="1"/>
        <v>UNFPA, OPS/OMS (Pan American Health Organization/World Health Organization)</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ustomHeight="1">
      <c r="A20" s="204"/>
      <c r="B20" s="644" t="s">
        <v>135</v>
      </c>
      <c r="C20" s="645"/>
      <c r="D20" s="587" t="s">
        <v>78</v>
      </c>
      <c r="E20" s="178" t="s">
        <v>136</v>
      </c>
      <c r="F20" s="790" t="s">
        <v>724</v>
      </c>
      <c r="G20" s="791"/>
      <c r="H20" s="792"/>
      <c r="I20" s="599"/>
      <c r="J20" s="35"/>
      <c r="K20" s="7" t="str">
        <f t="shared" si="0"/>
        <v>f. Ministry of Health (for example: logistics, reproductive health, family planning, maternal and child health, HIV/AIDS, pharmacy units, etc.)</v>
      </c>
      <c r="L20" s="31"/>
      <c r="M20" s="31"/>
      <c r="N20" s="31"/>
      <c r="O20" s="7"/>
      <c r="P20" s="31"/>
      <c r="Q20" s="28" t="str">
        <f t="shared" si="1"/>
        <v>Reproductive health, logistics, HIV program, pharmacy units</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87" t="s">
        <v>78</v>
      </c>
      <c r="E21" s="178" t="s">
        <v>138</v>
      </c>
      <c r="F21" s="790" t="s">
        <v>725</v>
      </c>
      <c r="G21" s="791"/>
      <c r="H21" s="792"/>
      <c r="I21" s="599"/>
      <c r="J21" s="35"/>
      <c r="K21" s="7" t="str">
        <f t="shared" si="0"/>
        <v>g. Central Medical Store or Central Warehouse</v>
      </c>
      <c r="L21" s="31"/>
      <c r="M21" s="31"/>
      <c r="N21" s="31"/>
      <c r="O21" s="7"/>
      <c r="P21" s="31"/>
      <c r="Q21" s="7" t="str">
        <f t="shared" si="1"/>
        <v>Central Warehouse MOH</v>
      </c>
      <c r="R21" s="31"/>
      <c r="S21" s="31"/>
      <c r="T21" s="20"/>
      <c r="U21" s="20"/>
      <c r="V21" s="20"/>
      <c r="W21" s="68"/>
      <c r="X21" s="68"/>
      <c r="Y21" s="69"/>
      <c r="Z21" s="86"/>
    </row>
    <row r="22" spans="1:134" s="143" customFormat="1">
      <c r="A22" s="204"/>
      <c r="B22" s="713" t="s">
        <v>139</v>
      </c>
      <c r="C22" s="713"/>
      <c r="D22" s="570" t="s">
        <v>89</v>
      </c>
      <c r="E22" s="178" t="s">
        <v>138</v>
      </c>
      <c r="F22" s="790"/>
      <c r="G22" s="791"/>
      <c r="H22" s="792"/>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89</v>
      </c>
      <c r="E23" s="178" t="s">
        <v>138</v>
      </c>
      <c r="F23" s="790"/>
      <c r="G23" s="791"/>
      <c r="H23" s="792"/>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519"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519"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497" t="s">
        <v>78</v>
      </c>
      <c r="E26" s="180" t="s">
        <v>144</v>
      </c>
      <c r="F26" s="266" t="s">
        <v>726</v>
      </c>
      <c r="G26" s="181" t="s">
        <v>145</v>
      </c>
      <c r="H26" s="520" t="s">
        <v>727</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945">
        <v>1274640</v>
      </c>
      <c r="H29" s="946"/>
      <c r="I29" s="10"/>
      <c r="J29" s="54">
        <f>G29</f>
        <v>1274640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ustomHeight="1">
      <c r="A30" s="652" t="s">
        <v>151</v>
      </c>
      <c r="B30" s="644"/>
      <c r="C30" s="644"/>
      <c r="D30" s="644"/>
      <c r="E30" s="511" t="s">
        <v>99</v>
      </c>
      <c r="F30" s="183" t="s">
        <v>152</v>
      </c>
      <c r="G30" s="947" t="s">
        <v>99</v>
      </c>
      <c r="H30" s="948"/>
      <c r="I30" s="10"/>
      <c r="J30" s="54" t="str">
        <f>G30</f>
        <v>Don't know</v>
      </c>
      <c r="K30" s="7"/>
      <c r="L30" s="31"/>
      <c r="M30" s="51" t="str">
        <f>E30</f>
        <v>Don't know</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500"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99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506" t="s">
        <v>99</v>
      </c>
      <c r="F35" s="510" t="s">
        <v>1569</v>
      </c>
      <c r="G35" s="119"/>
      <c r="H35" s="280"/>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78</v>
      </c>
      <c r="E40" s="506">
        <v>268000</v>
      </c>
      <c r="F40" s="510" t="s">
        <v>1569</v>
      </c>
      <c r="G40" s="119" t="s">
        <v>728</v>
      </c>
      <c r="H40" s="280"/>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99</v>
      </c>
      <c r="E41" s="679"/>
      <c r="F41" s="679"/>
      <c r="G41" s="679"/>
      <c r="H41" s="680"/>
      <c r="I41" s="39"/>
      <c r="J41" s="36"/>
      <c r="K41" s="7" t="str">
        <f>C41</f>
        <v>i. Specify source(s) of internally generated funds spent (for example, from taxes or user fees)</v>
      </c>
      <c r="L41" s="31"/>
      <c r="M41" s="31"/>
      <c r="N41" s="31"/>
      <c r="O41" s="34" t="str">
        <f>D41</f>
        <v>Don't know</v>
      </c>
      <c r="P41" s="31"/>
      <c r="Q41" s="31"/>
      <c r="R41" s="31"/>
      <c r="S41" s="31"/>
      <c r="T41" s="20"/>
      <c r="U41" s="20"/>
      <c r="V41" s="20"/>
      <c r="W41" s="68"/>
      <c r="X41" s="68"/>
      <c r="Y41" s="69"/>
      <c r="Z41" s="86"/>
    </row>
    <row r="42" spans="1:26" s="143" customFormat="1" ht="60">
      <c r="A42" s="277"/>
      <c r="B42" s="644" t="s">
        <v>170</v>
      </c>
      <c r="C42" s="645"/>
      <c r="D42" s="601" t="s">
        <v>78</v>
      </c>
      <c r="E42" s="506">
        <v>8000</v>
      </c>
      <c r="F42" s="510" t="s">
        <v>1569</v>
      </c>
      <c r="G42" s="119" t="s">
        <v>728</v>
      </c>
      <c r="H42" s="521" t="s">
        <v>730</v>
      </c>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729</v>
      </c>
      <c r="E43" s="679"/>
      <c r="F43" s="679"/>
      <c r="G43" s="679"/>
      <c r="H43" s="680"/>
      <c r="I43" s="39"/>
      <c r="J43" s="36"/>
      <c r="K43" s="7" t="str">
        <f>C43</f>
        <v>i. Specify source(s) of other government funds spent (for example: basket funding or specific donor)</v>
      </c>
      <c r="L43" s="31"/>
      <c r="M43" s="31"/>
      <c r="N43" s="31"/>
      <c r="O43" s="34" t="str">
        <f>D43</f>
        <v>UNFPA (Reimbursement to the Dominican Government)</v>
      </c>
      <c r="P43" s="31"/>
      <c r="Q43" s="31"/>
      <c r="R43" s="31"/>
      <c r="S43" s="31"/>
      <c r="T43" s="20"/>
      <c r="U43" s="20"/>
      <c r="V43" s="20"/>
      <c r="W43" s="68"/>
      <c r="X43" s="68"/>
      <c r="Y43" s="69"/>
      <c r="Z43" s="86"/>
    </row>
    <row r="44" spans="1:26" s="143" customFormat="1" ht="45">
      <c r="A44" s="277"/>
      <c r="B44" s="644" t="s">
        <v>172</v>
      </c>
      <c r="C44" s="645"/>
      <c r="D44" s="193"/>
      <c r="E44" s="147">
        <f>E40+E42</f>
        <v>276000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89</v>
      </c>
      <c r="E48" s="506">
        <v>0</v>
      </c>
      <c r="F48" s="510" t="s">
        <v>1569</v>
      </c>
      <c r="G48" s="55"/>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8" s="143" customFormat="1">
      <c r="A49" s="277"/>
      <c r="B49" s="191"/>
      <c r="C49" s="192" t="s">
        <v>181</v>
      </c>
      <c r="D49" s="949" t="s">
        <v>96</v>
      </c>
      <c r="E49" s="949"/>
      <c r="F49" s="949"/>
      <c r="G49" s="949"/>
      <c r="H49" s="950"/>
      <c r="I49" s="148"/>
      <c r="J49" s="36"/>
      <c r="K49" s="7" t="str">
        <f>C49</f>
        <v xml:space="preserve">i. Specify source(s) of in-kind donations </v>
      </c>
      <c r="L49" s="31"/>
      <c r="M49" s="31"/>
      <c r="N49" s="31"/>
      <c r="O49" s="34" t="str">
        <f>D49</f>
        <v>N/A</v>
      </c>
      <c r="P49" s="31"/>
      <c r="Q49" s="31"/>
      <c r="R49" s="31"/>
      <c r="S49" s="31"/>
      <c r="T49" s="20"/>
      <c r="U49" s="20"/>
      <c r="V49" s="20"/>
      <c r="W49" s="68"/>
      <c r="X49" s="68"/>
      <c r="Y49" s="69"/>
      <c r="Z49" s="86"/>
    </row>
    <row r="50" spans="1:28" s="143" customFormat="1" ht="60">
      <c r="A50" s="277"/>
      <c r="B50" s="644" t="s">
        <v>182</v>
      </c>
      <c r="C50" s="645"/>
      <c r="D50" s="601" t="s">
        <v>78</v>
      </c>
      <c r="E50" s="506">
        <v>162247</v>
      </c>
      <c r="F50" s="510" t="s">
        <v>1569</v>
      </c>
      <c r="G50" s="55" t="s">
        <v>584</v>
      </c>
      <c r="H50" s="522" t="s">
        <v>731</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8" s="143" customFormat="1" ht="30">
      <c r="A51" s="277"/>
      <c r="B51" s="644" t="s">
        <v>183</v>
      </c>
      <c r="C51" s="645"/>
      <c r="D51" s="601" t="s">
        <v>89</v>
      </c>
      <c r="E51" s="506">
        <v>0</v>
      </c>
      <c r="F51" s="510" t="s">
        <v>1569</v>
      </c>
      <c r="G51" s="55"/>
      <c r="H51" s="522"/>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c r="AA51" s="512"/>
      <c r="AB51" s="512"/>
    </row>
    <row r="52" spans="1:28" s="143" customFormat="1" ht="45">
      <c r="A52" s="277"/>
      <c r="B52" s="644" t="s">
        <v>184</v>
      </c>
      <c r="C52" s="645"/>
      <c r="D52" s="193"/>
      <c r="E52" s="147">
        <f>E48+E50+E51</f>
        <v>162247</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8"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c r="AA53" s="1063"/>
      <c r="AB53" s="1063"/>
    </row>
    <row r="54" spans="1:28"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8" s="143" customFormat="1" ht="150">
      <c r="A55" s="745" t="s">
        <v>186</v>
      </c>
      <c r="B55" s="746"/>
      <c r="C55" s="746"/>
      <c r="D55" s="746"/>
      <c r="E55" s="747"/>
      <c r="F55" s="157">
        <f>E44/(E44+E52)</f>
        <v>0.62978183535768639</v>
      </c>
      <c r="G55" s="956"/>
      <c r="H55" s="957"/>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8" s="143" customFormat="1" ht="135">
      <c r="A56" s="745" t="s">
        <v>188</v>
      </c>
      <c r="B56" s="1092"/>
      <c r="C56" s="1092"/>
      <c r="D56" s="1092"/>
      <c r="E56" s="1093"/>
      <c r="F56" s="157">
        <f>(E44+E52)/G29</f>
        <v>0.34382021590409839</v>
      </c>
      <c r="G56" s="958"/>
      <c r="H56" s="95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8" s="143" customFormat="1" ht="45">
      <c r="A57" s="750" t="s">
        <v>190</v>
      </c>
      <c r="B57" s="751"/>
      <c r="C57" s="751"/>
      <c r="D57" s="751"/>
      <c r="E57" s="752"/>
      <c r="F57" s="592"/>
      <c r="G57" s="951"/>
      <c r="H57" s="952"/>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8"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c r="AA58" s="1063"/>
      <c r="AB58" s="1063"/>
    </row>
    <row r="59" spans="1:28" s="143" customFormat="1" ht="45" customHeight="1">
      <c r="A59" s="652" t="s">
        <v>191</v>
      </c>
      <c r="B59" s="644"/>
      <c r="C59" s="644"/>
      <c r="D59" s="644"/>
      <c r="E59" s="645"/>
      <c r="F59" s="953" t="s">
        <v>77</v>
      </c>
      <c r="G59" s="954"/>
      <c r="H59" s="955"/>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8" s="143" customFormat="1" ht="45">
      <c r="A60" s="204"/>
      <c r="B60" s="644" t="s">
        <v>192</v>
      </c>
      <c r="C60" s="644"/>
      <c r="D60" s="644"/>
      <c r="E60" s="644"/>
      <c r="F60" s="790" t="s">
        <v>732</v>
      </c>
      <c r="G60" s="791"/>
      <c r="H60" s="792"/>
      <c r="I60" s="10"/>
      <c r="J60" s="36"/>
      <c r="K60" s="7"/>
      <c r="L60" s="31"/>
      <c r="M60" s="52">
        <f>E60</f>
        <v>0</v>
      </c>
      <c r="N60" s="31"/>
      <c r="O60" s="31"/>
      <c r="P60" s="31"/>
      <c r="Q60" s="7" t="str">
        <f>F60</f>
        <v>Direccion Materno Infantil y Adolescentes/PF program (Maternal, Infant, and Adolescent Directorate/Family Planning program)</v>
      </c>
      <c r="R60" s="34" t="str">
        <f>B60</f>
        <v>a. Specify entity</v>
      </c>
      <c r="S60" s="31"/>
      <c r="T60" s="20"/>
      <c r="U60" s="20"/>
      <c r="V60" s="20"/>
      <c r="W60" s="68"/>
      <c r="X60" s="68"/>
      <c r="Y60" s="69"/>
      <c r="Z60" s="86"/>
    </row>
    <row r="61" spans="1:28" s="143" customFormat="1">
      <c r="A61" s="568"/>
      <c r="B61" s="567"/>
      <c r="C61" s="644" t="s">
        <v>193</v>
      </c>
      <c r="D61" s="644"/>
      <c r="E61" s="645"/>
      <c r="F61" s="953" t="s">
        <v>89</v>
      </c>
      <c r="G61" s="954"/>
      <c r="H61" s="955"/>
      <c r="I61" s="10"/>
      <c r="J61" s="36"/>
      <c r="K61" s="7"/>
      <c r="L61" s="31"/>
      <c r="M61" s="31"/>
      <c r="N61" s="31"/>
      <c r="O61" s="31"/>
      <c r="P61" s="31"/>
      <c r="Q61" s="7" t="str">
        <f>F61</f>
        <v>No</v>
      </c>
      <c r="R61" s="34" t="str">
        <f>C61</f>
        <v>i. Is this a parastatal?</v>
      </c>
      <c r="S61" s="31"/>
      <c r="T61" s="20"/>
      <c r="U61" s="20"/>
      <c r="V61" s="20"/>
      <c r="W61" s="68"/>
      <c r="X61" s="68"/>
      <c r="Y61" s="69"/>
      <c r="Z61" s="86"/>
    </row>
    <row r="62" spans="1:28" s="143" customFormat="1" ht="45.75" thickBot="1">
      <c r="A62" s="742" t="s">
        <v>194</v>
      </c>
      <c r="B62" s="633"/>
      <c r="C62" s="634"/>
      <c r="D62" s="962"/>
      <c r="E62" s="963"/>
      <c r="F62" s="963"/>
      <c r="G62" s="963"/>
      <c r="H62" s="964"/>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8"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8"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960" t="s">
        <v>78</v>
      </c>
      <c r="E66" s="961"/>
      <c r="F66" s="591" t="s">
        <v>78</v>
      </c>
      <c r="G66" s="591" t="s">
        <v>78</v>
      </c>
      <c r="H66" s="528" t="s">
        <v>99</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960" t="s">
        <v>78</v>
      </c>
      <c r="E67" s="961"/>
      <c r="F67" s="591" t="s">
        <v>78</v>
      </c>
      <c r="G67" s="591" t="s">
        <v>78</v>
      </c>
      <c r="H67" s="528" t="s">
        <v>99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960" t="s">
        <v>78</v>
      </c>
      <c r="E68" s="961"/>
      <c r="F68" s="591" t="s">
        <v>78</v>
      </c>
      <c r="G68" s="591" t="s">
        <v>78</v>
      </c>
      <c r="H68" s="528" t="s">
        <v>99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960" t="s">
        <v>78</v>
      </c>
      <c r="E69" s="961"/>
      <c r="F69" s="591" t="s">
        <v>78</v>
      </c>
      <c r="G69" s="591" t="s">
        <v>78</v>
      </c>
      <c r="H69" s="528" t="s">
        <v>99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960" t="s">
        <v>78</v>
      </c>
      <c r="E70" s="961"/>
      <c r="F70" s="591" t="s">
        <v>78</v>
      </c>
      <c r="G70" s="591" t="s">
        <v>78</v>
      </c>
      <c r="H70" s="528" t="s">
        <v>99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960" t="s">
        <v>78</v>
      </c>
      <c r="E71" s="961"/>
      <c r="F71" s="591" t="s">
        <v>78</v>
      </c>
      <c r="G71" s="591" t="s">
        <v>78</v>
      </c>
      <c r="H71" s="528" t="s">
        <v>99</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960" t="s">
        <v>89</v>
      </c>
      <c r="E72" s="961"/>
      <c r="F72" s="591" t="s">
        <v>89</v>
      </c>
      <c r="G72" s="591" t="s">
        <v>78</v>
      </c>
      <c r="H72" s="523"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960" t="s">
        <v>89</v>
      </c>
      <c r="E73" s="961"/>
      <c r="F73" s="591" t="s">
        <v>89</v>
      </c>
      <c r="G73" s="591" t="s">
        <v>89</v>
      </c>
      <c r="H73" s="523"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960" t="s">
        <v>78</v>
      </c>
      <c r="E74" s="961"/>
      <c r="F74" s="591" t="s">
        <v>78</v>
      </c>
      <c r="G74" s="591" t="s">
        <v>78</v>
      </c>
      <c r="H74" s="528" t="s">
        <v>99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960" t="s">
        <v>78</v>
      </c>
      <c r="E75" s="961"/>
      <c r="F75" s="591" t="s">
        <v>78</v>
      </c>
      <c r="G75" s="591" t="s">
        <v>78</v>
      </c>
      <c r="H75" s="528" t="s">
        <v>99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960" t="s">
        <v>78</v>
      </c>
      <c r="E76" s="961"/>
      <c r="F76" s="591" t="s">
        <v>89</v>
      </c>
      <c r="G76" s="591" t="s">
        <v>78</v>
      </c>
      <c r="H76" s="528" t="s">
        <v>99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965" t="s">
        <v>733</v>
      </c>
      <c r="E77" s="965"/>
      <c r="F77" s="590"/>
      <c r="G77" s="591" t="s">
        <v>733</v>
      </c>
      <c r="H77" s="52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48.75" customHeight="1" thickBot="1">
      <c r="A78" s="731" t="s">
        <v>214</v>
      </c>
      <c r="B78" s="700"/>
      <c r="C78" s="732"/>
      <c r="D78" s="966" t="s">
        <v>734</v>
      </c>
      <c r="E78" s="967"/>
      <c r="F78" s="967"/>
      <c r="G78" s="967"/>
      <c r="H78" s="968"/>
      <c r="I78" s="599"/>
      <c r="J78" s="36"/>
      <c r="K78" s="7" t="str">
        <f>A78</f>
        <v>C2. Please note any comments about the commodities offered.</v>
      </c>
      <c r="L78" s="31"/>
      <c r="M78" s="31"/>
      <c r="N78" s="31"/>
      <c r="O78" s="7" t="str">
        <f>D78</f>
        <v xml:space="preserve">Emergency contraceptives are not purchased by the MOH. However, donations are often received by the MOH, and services can be provided in key hospitals and mainly in coordination with NGOs. </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588" t="s">
        <v>735</v>
      </c>
      <c r="D83" s="969" t="s">
        <v>736</v>
      </c>
      <c r="E83" s="970"/>
      <c r="F83" s="589" t="s">
        <v>78</v>
      </c>
      <c r="G83" s="971" t="s">
        <v>78</v>
      </c>
      <c r="H83" s="972"/>
      <c r="I83" s="17"/>
      <c r="J83" s="40" t="str">
        <f>G83</f>
        <v>Yes</v>
      </c>
      <c r="K83" s="7" t="str">
        <f>B83</f>
        <v>a</v>
      </c>
      <c r="L83" s="31"/>
      <c r="M83" s="41">
        <f>E83</f>
        <v>0</v>
      </c>
      <c r="N83" s="31"/>
      <c r="O83" s="31"/>
      <c r="P83" s="31"/>
      <c r="Q83" s="31"/>
      <c r="R83" s="7"/>
      <c r="S83" s="7" t="str">
        <f>D83</f>
        <v>3 years</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737</v>
      </c>
      <c r="F85" s="679"/>
      <c r="G85" s="679"/>
      <c r="H85" s="680"/>
      <c r="I85" s="17"/>
      <c r="J85" s="40"/>
      <c r="K85" s="7"/>
      <c r="L85" s="31"/>
      <c r="M85" s="41" t="str">
        <f>E85</f>
        <v>Commercial</v>
      </c>
      <c r="N85" s="41" t="str">
        <f>E85</f>
        <v>Commercial</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738</v>
      </c>
      <c r="F86" s="679"/>
      <c r="G86" s="679"/>
      <c r="H86" s="680"/>
      <c r="I86" s="17"/>
      <c r="J86" s="40"/>
      <c r="K86" s="7"/>
      <c r="L86" s="31"/>
      <c r="M86" s="41" t="str">
        <f>E86</f>
        <v>16% value added tax</v>
      </c>
      <c r="N86" s="41" t="str">
        <f>E86</f>
        <v>16% value added tax</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794" t="s">
        <v>96</v>
      </c>
      <c r="E90" s="795"/>
      <c r="F90" s="795"/>
      <c r="G90" s="795"/>
      <c r="H90" s="796"/>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953" t="s">
        <v>78</v>
      </c>
      <c r="H109" s="955"/>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953" t="s">
        <v>78</v>
      </c>
      <c r="H110" s="955"/>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953" t="s">
        <v>78</v>
      </c>
      <c r="H111" s="955"/>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953" t="s">
        <v>89</v>
      </c>
      <c r="H112" s="955"/>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953" t="s">
        <v>78</v>
      </c>
      <c r="H113" s="955"/>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953" t="s">
        <v>78</v>
      </c>
      <c r="H114" s="955"/>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953" t="s">
        <v>89</v>
      </c>
      <c r="H115" s="955"/>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953" t="s">
        <v>89</v>
      </c>
      <c r="H116" s="955"/>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953" t="s">
        <v>89</v>
      </c>
      <c r="H117" s="955"/>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953" t="s">
        <v>89</v>
      </c>
      <c r="H118" s="955"/>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ustomHeight="1">
      <c r="A119" s="294"/>
      <c r="B119" s="565"/>
      <c r="C119" s="644" t="s">
        <v>257</v>
      </c>
      <c r="D119" s="644"/>
      <c r="E119" s="645"/>
      <c r="F119" s="973" t="s">
        <v>96</v>
      </c>
      <c r="G119" s="974"/>
      <c r="H119" s="975"/>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976">
        <v>2007</v>
      </c>
      <c r="G120" s="977"/>
      <c r="H120" s="978"/>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34.5" customHeight="1">
      <c r="A121" s="652" t="s">
        <v>259</v>
      </c>
      <c r="B121" s="644"/>
      <c r="C121" s="645"/>
      <c r="D121" s="790" t="s">
        <v>739</v>
      </c>
      <c r="E121" s="791"/>
      <c r="F121" s="791"/>
      <c r="G121" s="791"/>
      <c r="H121" s="792"/>
      <c r="I121" s="43"/>
      <c r="J121" s="30"/>
      <c r="K121" s="7" t="str">
        <f>A121</f>
        <v xml:space="preserve">D10. Name of the list(s)
</v>
      </c>
      <c r="L121" s="7"/>
      <c r="M121" s="31"/>
      <c r="N121" s="31"/>
      <c r="O121" s="7" t="str">
        <f>D121</f>
        <v>Cuadro Basico de los Medicamentos Esenciales (CBME) (basic chart of essential medicines)</v>
      </c>
      <c r="P121" s="31"/>
      <c r="Q121" s="1"/>
      <c r="R121" s="31"/>
      <c r="S121" s="32"/>
      <c r="T121" s="2"/>
      <c r="U121" s="2"/>
      <c r="V121" s="2"/>
      <c r="W121" s="57"/>
      <c r="X121" s="57"/>
      <c r="Y121" s="1"/>
      <c r="Z121" s="92"/>
    </row>
    <row r="122" spans="1:26" s="209" customFormat="1" ht="34.5" customHeight="1">
      <c r="A122" s="652" t="s">
        <v>260</v>
      </c>
      <c r="B122" s="644"/>
      <c r="C122" s="645"/>
      <c r="D122" s="790"/>
      <c r="E122" s="791"/>
      <c r="F122" s="791"/>
      <c r="G122" s="791"/>
      <c r="H122" s="792"/>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t="s">
        <v>96</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96</v>
      </c>
      <c r="H125" s="647"/>
      <c r="I125" s="43"/>
      <c r="J125" s="40" t="str">
        <f>G125</f>
        <v>N/A</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96</v>
      </c>
      <c r="H126" s="647"/>
      <c r="I126" s="43"/>
      <c r="J126" s="40" t="str">
        <f>G126</f>
        <v>N/A</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96</v>
      </c>
      <c r="H127" s="647"/>
      <c r="I127" s="43"/>
      <c r="J127" s="40" t="str">
        <f>G127</f>
        <v>N/A</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96</v>
      </c>
      <c r="H128" s="647"/>
      <c r="I128" s="43"/>
      <c r="J128" s="40" t="str">
        <f>G128</f>
        <v>N/A</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t="s">
        <v>717</v>
      </c>
      <c r="E129" s="660"/>
      <c r="F129" s="660"/>
      <c r="G129" s="660"/>
      <c r="H129" s="661"/>
      <c r="I129" s="43"/>
      <c r="J129" s="30"/>
      <c r="K129" s="7" t="str">
        <f>B129</f>
        <v>f. Notes about the Poverty Reduction Strategy Paper</v>
      </c>
      <c r="L129" s="7"/>
      <c r="M129" s="31"/>
      <c r="N129" s="31"/>
      <c r="O129" s="7" t="str">
        <f>D129</f>
        <v>Document not available on IMF's website</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953" t="s">
        <v>78</v>
      </c>
      <c r="H133" s="955"/>
      <c r="I133" s="599"/>
      <c r="J133" s="40" t="str">
        <f t="shared" ref="J133:J141" si="5">G133</f>
        <v>Yes</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953" t="s">
        <v>89</v>
      </c>
      <c r="H134" s="955"/>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953" t="s">
        <v>78</v>
      </c>
      <c r="H135" s="955"/>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953" t="s">
        <v>89</v>
      </c>
      <c r="H136" s="955"/>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953" t="s">
        <v>89</v>
      </c>
      <c r="H137" s="955"/>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953" t="s">
        <v>78</v>
      </c>
      <c r="H138" s="955"/>
      <c r="I138" s="599"/>
      <c r="J138" s="40" t="str">
        <f t="shared" si="5"/>
        <v>Yes</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953" t="s">
        <v>96</v>
      </c>
      <c r="H139" s="955"/>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953" t="s">
        <v>96</v>
      </c>
      <c r="H140" s="955"/>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953" t="s">
        <v>96</v>
      </c>
      <c r="H141" s="955"/>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790" t="s">
        <v>1578</v>
      </c>
      <c r="G142" s="791"/>
      <c r="H142" s="792"/>
      <c r="I142" s="599"/>
      <c r="J142" s="40"/>
      <c r="K142" s="7"/>
      <c r="L142" s="31"/>
      <c r="M142" s="7"/>
      <c r="N142" s="31"/>
      <c r="O142" s="31"/>
      <c r="P142" s="31"/>
      <c r="Q142" s="7" t="str">
        <f>F142</f>
        <v>08/11 - 12/11</v>
      </c>
      <c r="R142" s="7" t="str">
        <f>B142</f>
        <v xml:space="preserve">j. Time period of reports reviewed
(mm/yy - mm/yy) (for example, reports from 1/11-12/11) </v>
      </c>
      <c r="S142" s="31"/>
      <c r="T142" s="20"/>
      <c r="U142" s="20"/>
      <c r="V142" s="20"/>
      <c r="W142" s="68"/>
      <c r="X142" s="68"/>
      <c r="Y142" s="69"/>
      <c r="Z142" s="86"/>
    </row>
    <row r="143" spans="1:26" s="143" customFormat="1" ht="75" customHeight="1">
      <c r="A143" s="204"/>
      <c r="B143" s="644" t="s">
        <v>273</v>
      </c>
      <c r="C143" s="644"/>
      <c r="D143" s="644"/>
      <c r="E143" s="644"/>
      <c r="F143" s="790" t="s">
        <v>741</v>
      </c>
      <c r="G143" s="791"/>
      <c r="H143" s="792"/>
      <c r="I143" s="599"/>
      <c r="J143" s="40"/>
      <c r="K143" s="7"/>
      <c r="L143" s="7"/>
      <c r="M143" s="31"/>
      <c r="N143" s="31"/>
      <c r="O143" s="31"/>
      <c r="P143" s="31"/>
      <c r="Q143" s="7" t="str">
        <f>F143</f>
        <v>Logistics Management Information System, Monitoring Report</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979"/>
      <c r="E147" s="980"/>
      <c r="F147" s="980"/>
      <c r="G147" s="980"/>
      <c r="H147" s="981"/>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Please choose from the dropdown list." sqref="F59:H59" xr:uid="{00000000-0002-0000-0C00-000000000000}">
      <formula1>$R$1:$R$8</formula1>
    </dataValidation>
    <dataValidation type="list" allowBlank="1" showInputMessage="1" showErrorMessage="1" errorTitle="Choose from dropdown" error="Please choose from the dropdown list." prompt="Please select from the dropdown list." sqref="H28 F28" xr:uid="{00000000-0002-0000-0C00-000001000000}">
      <formula1>$Y$1:$Y$14</formula1>
    </dataValidation>
    <dataValidation type="list" allowBlank="1" showInputMessage="1" showErrorMessage="1" error="Please choose from the dropdown list." sqref="H24" xr:uid="{00000000-0002-0000-0C00-000002000000}">
      <formula1>$O$1:$O$7</formula1>
    </dataValidation>
    <dataValidation type="list" allowBlank="1" showInputMessage="1" showErrorMessage="1" errorTitle="Choose from dropdown" error="Please choose from the dropdown list. If you cannot, please write your comment in the comments section." sqref="D92 D81:F81" xr:uid="{00000000-0002-0000-0C00-000003000000}">
      <formula1>$N$1:$N$2</formula1>
    </dataValidation>
    <dataValidation type="list" allowBlank="1" showInputMessage="1" showErrorMessage="1" errorTitle="Choose from dropdown" error="Please choose from the dropdown list." prompt="Please select from the dropdown list." sqref="G131 H80 D15 H12 D66" xr:uid="{00000000-0002-0000-0C00-000004000000}">
      <formula1>$W$1:$W$5</formula1>
    </dataValidation>
    <dataValidation type="list" allowBlank="1" showInputMessage="1" showErrorMessage="1" error="Please choose from the dropdown list." sqref="F57 D42 D48 H37 D50:D51 D40 H31:H32 F83:G83 D67:D76 F84 G109:G118 F66:G76 H87 F61 G104:G106 H99:H101 D99:D101 H91 H89 G145:G146 G133:G141 D26 D16:D23 H25 G125:G128 H66:H71 H74:H76" xr:uid="{00000000-0002-0000-0C00-000005000000}">
      <formula1>$W$1:$W$5</formula1>
    </dataValidation>
  </dataValidations>
  <hyperlinks>
    <hyperlink ref="A5:C5" location="Introduction!R10" display="To jump to the Introduction sheet, click here." xr:uid="{00000000-0004-0000-0C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7">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775" t="s">
        <v>1579</v>
      </c>
      <c r="B8" s="775"/>
      <c r="C8" s="775"/>
      <c r="D8" s="775"/>
      <c r="E8" s="775"/>
      <c r="F8" s="1078"/>
      <c r="G8" s="1077"/>
      <c r="H8" s="1077"/>
      <c r="I8" s="599"/>
      <c r="J8" s="54">
        <f>G8</f>
        <v>0</v>
      </c>
      <c r="K8" s="7" t="str">
        <f>A8</f>
        <v>Country: Democratic Republic of the Congo (DRC)</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0">
      <c r="A13" s="269"/>
      <c r="B13" s="644" t="s">
        <v>124</v>
      </c>
      <c r="C13" s="645"/>
      <c r="D13" s="794" t="s">
        <v>696</v>
      </c>
      <c r="E13" s="795"/>
      <c r="F13" s="795"/>
      <c r="G13" s="795"/>
      <c r="H13" s="855"/>
      <c r="I13" s="599"/>
      <c r="J13" s="35"/>
      <c r="K13" s="7" t="str">
        <f>B13</f>
        <v>a. What is the name of the committee?</v>
      </c>
      <c r="L13" s="41" t="str">
        <f>D13</f>
        <v>Groupe de Technique sur la Securisation des Produits de Santé de Reproduction (Reproductive Health Commodity Security Technical Group)</v>
      </c>
      <c r="M13" s="31"/>
      <c r="N13" s="31"/>
      <c r="O13" s="34" t="str">
        <f>D13</f>
        <v>Groupe de Technique sur la Securisation des Produits de Santé de Reproduction (Reproductive Health Commodity Security Technical Group)</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ustomHeight="1">
      <c r="A15" s="270"/>
      <c r="B15" s="713" t="s">
        <v>127</v>
      </c>
      <c r="C15" s="768"/>
      <c r="D15" s="587" t="s">
        <v>78</v>
      </c>
      <c r="E15" s="177" t="s">
        <v>128</v>
      </c>
      <c r="F15" s="790" t="s">
        <v>697</v>
      </c>
      <c r="G15" s="791"/>
      <c r="H15" s="861"/>
      <c r="I15" s="599"/>
      <c r="J15" s="35"/>
      <c r="K15" s="7" t="str">
        <f t="shared" ref="K15:K23" si="0">B15</f>
        <v>a. Social marketing</v>
      </c>
      <c r="L15" s="31"/>
      <c r="M15" s="31"/>
      <c r="N15" s="31"/>
      <c r="O15" s="7"/>
      <c r="P15" s="31"/>
      <c r="Q15" s="7" t="str">
        <f t="shared" ref="Q15:Q23" si="1">F15</f>
        <v>Population Services International/Association de Santé Familial (PSI/ASF)</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87" t="s">
        <v>78</v>
      </c>
      <c r="E16" s="178" t="s">
        <v>128</v>
      </c>
      <c r="F16" s="790" t="s">
        <v>698</v>
      </c>
      <c r="G16" s="791"/>
      <c r="H16" s="861"/>
      <c r="I16" s="599"/>
      <c r="J16" s="35"/>
      <c r="K16" s="7" t="str">
        <f t="shared" si="0"/>
        <v>b. NGO (for example: service delivery, advocacy, Planned Parenthood affiliate, Marie Stopes affiliate, faith-based organizations, etc.)</v>
      </c>
      <c r="L16" s="31"/>
      <c r="M16" s="31"/>
      <c r="N16" s="31"/>
      <c r="O16" s="7"/>
      <c r="P16" s="31"/>
      <c r="Q16" s="7" t="str">
        <f t="shared" si="1"/>
        <v>Association pour le Bien Etre Familial (ABEF)</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87" t="s">
        <v>89</v>
      </c>
      <c r="E17" s="178" t="s">
        <v>128</v>
      </c>
      <c r="F17" s="790"/>
      <c r="G17" s="791"/>
      <c r="H17" s="86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87" t="s">
        <v>78</v>
      </c>
      <c r="E18" s="178" t="s">
        <v>132</v>
      </c>
      <c r="F18" s="790" t="s">
        <v>699</v>
      </c>
      <c r="G18" s="791"/>
      <c r="H18" s="861"/>
      <c r="I18" s="599"/>
      <c r="J18" s="35"/>
      <c r="K18" s="7" t="str">
        <f t="shared" si="0"/>
        <v>d. Donors</v>
      </c>
      <c r="L18" s="31"/>
      <c r="M18" s="31"/>
      <c r="N18" s="31"/>
      <c r="O18" s="7"/>
      <c r="P18" s="31"/>
      <c r="Q18" s="7" t="str">
        <f t="shared" si="1"/>
        <v>USAID, World Bank</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87" t="s">
        <v>78</v>
      </c>
      <c r="E19" s="178" t="s">
        <v>134</v>
      </c>
      <c r="F19" s="790" t="s">
        <v>700</v>
      </c>
      <c r="G19" s="791"/>
      <c r="H19" s="861"/>
      <c r="I19" s="599"/>
      <c r="J19" s="35"/>
      <c r="K19" s="7" t="str">
        <f t="shared" si="0"/>
        <v>e. UN agencies</v>
      </c>
      <c r="L19" s="31"/>
      <c r="M19" s="31"/>
      <c r="N19" s="31"/>
      <c r="O19" s="7"/>
      <c r="P19" s="31"/>
      <c r="Q19" s="7" t="str">
        <f t="shared" si="1"/>
        <v>UNFPA, WHO</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ustomHeight="1">
      <c r="A20" s="204"/>
      <c r="B20" s="644" t="s">
        <v>135</v>
      </c>
      <c r="C20" s="645"/>
      <c r="D20" s="587" t="s">
        <v>78</v>
      </c>
      <c r="E20" s="178" t="s">
        <v>136</v>
      </c>
      <c r="F20" s="790" t="s">
        <v>701</v>
      </c>
      <c r="G20" s="791"/>
      <c r="H20" s="861"/>
      <c r="I20" s="599"/>
      <c r="J20" s="35"/>
      <c r="K20" s="7" t="str">
        <f t="shared" si="0"/>
        <v>f. Ministry of Health (for example: logistics, reproductive health, family planning, maternal and child health, HIV/AIDS, pharmacy units, etc.)</v>
      </c>
      <c r="L20" s="31"/>
      <c r="M20" s="31"/>
      <c r="N20" s="31"/>
      <c r="O20" s="7"/>
      <c r="P20" s="31"/>
      <c r="Q20" s="28" t="str">
        <f t="shared" si="1"/>
        <v>National Program for Essential Drugs, National Reproductive Health Program, Directorate of Planning, Directorate of Family and Specific Groups</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87" t="s">
        <v>89</v>
      </c>
      <c r="E21" s="178" t="s">
        <v>138</v>
      </c>
      <c r="F21" s="790"/>
      <c r="G21" s="791"/>
      <c r="H21" s="86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87" t="s">
        <v>89</v>
      </c>
      <c r="E22" s="178" t="s">
        <v>138</v>
      </c>
      <c r="F22" s="790"/>
      <c r="G22" s="791"/>
      <c r="H22" s="86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87" t="s">
        <v>89</v>
      </c>
      <c r="E23" s="178" t="s">
        <v>138</v>
      </c>
      <c r="F23" s="790"/>
      <c r="G23" s="791"/>
      <c r="H23" s="86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76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60.75" thickBot="1">
      <c r="A26" s="731" t="s">
        <v>143</v>
      </c>
      <c r="B26" s="700"/>
      <c r="C26" s="732"/>
      <c r="D26" s="179" t="s">
        <v>78</v>
      </c>
      <c r="E26" s="180" t="s">
        <v>144</v>
      </c>
      <c r="F26" s="266" t="s">
        <v>702</v>
      </c>
      <c r="G26" s="181" t="s">
        <v>145</v>
      </c>
      <c r="H26" s="266" t="s">
        <v>703</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119</v>
      </c>
      <c r="G28" s="273" t="s">
        <v>149</v>
      </c>
      <c r="H28" s="268" t="s">
        <v>116</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5000000</v>
      </c>
      <c r="H29" s="765"/>
      <c r="I29" s="10"/>
      <c r="J29" s="54">
        <f>G29</f>
        <v>5000000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1580</v>
      </c>
      <c r="F30" s="183" t="s">
        <v>152</v>
      </c>
      <c r="G30" s="766" t="s">
        <v>705</v>
      </c>
      <c r="H30" s="767"/>
      <c r="I30" s="10"/>
      <c r="J30" s="54" t="str">
        <f>G30</f>
        <v>USAID and UNFPA conducted quantifications for their respective programs.</v>
      </c>
      <c r="K30" s="7"/>
      <c r="L30" s="31"/>
      <c r="M30" s="51" t="str">
        <f>E30</f>
        <v>10/10 - 9/11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75">
      <c r="A35" s="204"/>
      <c r="B35" s="644" t="s">
        <v>160</v>
      </c>
      <c r="C35" s="644"/>
      <c r="D35" s="645"/>
      <c r="E35" s="146">
        <v>0</v>
      </c>
      <c r="F35" s="150" t="s">
        <v>1580</v>
      </c>
      <c r="G35" s="190"/>
      <c r="H35" s="53" t="s">
        <v>706</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39" t="s">
        <v>1580</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39" t="s">
        <v>1580</v>
      </c>
      <c r="G42" s="190"/>
      <c r="H42" s="280"/>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492">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78</v>
      </c>
      <c r="E48" s="146">
        <v>5000000</v>
      </c>
      <c r="F48" s="139" t="s">
        <v>704</v>
      </c>
      <c r="G48" s="140" t="s">
        <v>644</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707</v>
      </c>
      <c r="E49" s="755"/>
      <c r="F49" s="755"/>
      <c r="G49" s="755"/>
      <c r="H49" s="756"/>
      <c r="I49" s="148"/>
      <c r="J49" s="36"/>
      <c r="K49" s="7" t="str">
        <f>C49</f>
        <v xml:space="preserve">i. Specify source(s) of in-kind donations </v>
      </c>
      <c r="L49" s="31"/>
      <c r="M49" s="31"/>
      <c r="N49" s="31"/>
      <c r="O49" s="34" t="str">
        <f>D49</f>
        <v>UNFPA, USAID</v>
      </c>
      <c r="P49" s="31"/>
      <c r="Q49" s="31"/>
      <c r="R49" s="31"/>
      <c r="S49" s="31"/>
      <c r="T49" s="20"/>
      <c r="U49" s="20"/>
      <c r="V49" s="20"/>
      <c r="W49" s="68"/>
      <c r="X49" s="68"/>
      <c r="Y49" s="69"/>
      <c r="Z49" s="86"/>
    </row>
    <row r="50" spans="1:26" s="143" customFormat="1" ht="30">
      <c r="A50" s="277"/>
      <c r="B50" s="644" t="s">
        <v>182</v>
      </c>
      <c r="C50" s="645"/>
      <c r="D50" s="508" t="s">
        <v>78</v>
      </c>
      <c r="E50" s="146"/>
      <c r="F50" s="139" t="s">
        <v>1580</v>
      </c>
      <c r="G50" s="140"/>
      <c r="H50" s="279" t="s">
        <v>708</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1580</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75">
      <c r="A52" s="277"/>
      <c r="B52" s="644" t="s">
        <v>184</v>
      </c>
      <c r="C52" s="645"/>
      <c r="D52" s="193"/>
      <c r="E52" s="147">
        <f>E48+E50+E51</f>
        <v>5000000</v>
      </c>
      <c r="F52" s="194"/>
      <c r="G52" s="194"/>
      <c r="H52" s="280" t="s">
        <v>709</v>
      </c>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748" t="s">
        <v>710</v>
      </c>
      <c r="H55" s="749"/>
      <c r="I55" s="10"/>
      <c r="J55" s="40" t="str">
        <f>G55</f>
        <v>Donors procure 100% of contraceptives in the country.</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1</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887" t="s">
        <v>78</v>
      </c>
      <c r="E66" s="887"/>
      <c r="F66" s="583" t="s">
        <v>78</v>
      </c>
      <c r="G66" s="583" t="s">
        <v>78</v>
      </c>
      <c r="H66" s="583"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887" t="s">
        <v>78</v>
      </c>
      <c r="E67" s="887"/>
      <c r="F67" s="583" t="s">
        <v>78</v>
      </c>
      <c r="G67" s="583" t="s">
        <v>78</v>
      </c>
      <c r="H67" s="583"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887" t="s">
        <v>78</v>
      </c>
      <c r="E68" s="887"/>
      <c r="F68" s="583" t="s">
        <v>78</v>
      </c>
      <c r="G68" s="583" t="s">
        <v>78</v>
      </c>
      <c r="H68" s="583"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887" t="s">
        <v>89</v>
      </c>
      <c r="E69" s="887"/>
      <c r="F69" s="583" t="s">
        <v>78</v>
      </c>
      <c r="G69" s="583" t="s">
        <v>78</v>
      </c>
      <c r="H69" s="583"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887" t="s">
        <v>89</v>
      </c>
      <c r="E70" s="887"/>
      <c r="F70" s="583" t="s">
        <v>78</v>
      </c>
      <c r="G70" s="583" t="s">
        <v>78</v>
      </c>
      <c r="H70" s="583"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887" t="s">
        <v>78</v>
      </c>
      <c r="E71" s="887"/>
      <c r="F71" s="583" t="s">
        <v>78</v>
      </c>
      <c r="G71" s="583" t="s">
        <v>78</v>
      </c>
      <c r="H71" s="583"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887" t="s">
        <v>89</v>
      </c>
      <c r="E72" s="887"/>
      <c r="F72" s="583" t="s">
        <v>78</v>
      </c>
      <c r="G72" s="583" t="s">
        <v>78</v>
      </c>
      <c r="H72" s="583"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887" t="s">
        <v>78</v>
      </c>
      <c r="E73" s="887"/>
      <c r="F73" s="583" t="s">
        <v>78</v>
      </c>
      <c r="G73" s="583" t="s">
        <v>78</v>
      </c>
      <c r="H73" s="583"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887" t="s">
        <v>89</v>
      </c>
      <c r="E74" s="887"/>
      <c r="F74" s="583" t="s">
        <v>78</v>
      </c>
      <c r="G74" s="583" t="s">
        <v>89</v>
      </c>
      <c r="H74" s="583"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887" t="s">
        <v>89</v>
      </c>
      <c r="E75" s="887"/>
      <c r="F75" s="583" t="s">
        <v>78</v>
      </c>
      <c r="G75" s="583" t="s">
        <v>89</v>
      </c>
      <c r="H75" s="583"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887" t="s">
        <v>89</v>
      </c>
      <c r="E76" s="887"/>
      <c r="F76" s="583" t="s">
        <v>78</v>
      </c>
      <c r="G76" s="583" t="s">
        <v>78</v>
      </c>
      <c r="H76" s="583"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588" t="s">
        <v>711</v>
      </c>
      <c r="D83" s="969" t="s">
        <v>712</v>
      </c>
      <c r="E83" s="970"/>
      <c r="F83" s="589" t="s">
        <v>78</v>
      </c>
      <c r="G83" s="971" t="s">
        <v>89</v>
      </c>
      <c r="H83" s="982"/>
      <c r="I83" s="17"/>
      <c r="J83" s="40" t="str">
        <f>G83</f>
        <v>No</v>
      </c>
      <c r="K83" s="7" t="str">
        <f>B83</f>
        <v>a</v>
      </c>
      <c r="L83" s="31"/>
      <c r="M83" s="41">
        <f>E83</f>
        <v>0</v>
      </c>
      <c r="N83" s="31"/>
      <c r="O83" s="31"/>
      <c r="P83" s="31"/>
      <c r="Q83" s="31"/>
      <c r="R83" s="7"/>
      <c r="S83" s="7" t="str">
        <f>D83</f>
        <v>2008-2012</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560</v>
      </c>
      <c r="F85" s="679"/>
      <c r="G85" s="679"/>
      <c r="H85" s="680"/>
      <c r="I85" s="17"/>
      <c r="J85" s="40"/>
      <c r="K85" s="7"/>
      <c r="L85" s="31"/>
      <c r="M85" s="41" t="str">
        <f>E85</f>
        <v>Commercial sector</v>
      </c>
      <c r="N85" s="41" t="str">
        <f>E85</f>
        <v>Commercial sector</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713</v>
      </c>
      <c r="F86" s="679"/>
      <c r="G86" s="679"/>
      <c r="H86" s="680"/>
      <c r="I86" s="17"/>
      <c r="J86" s="40"/>
      <c r="K86" s="7"/>
      <c r="L86" s="31"/>
      <c r="M86" s="41" t="str">
        <f>E86</f>
        <v>5% fees</v>
      </c>
      <c r="N86" s="41" t="str">
        <f>E86</f>
        <v>5% fees</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ht="68.25" customHeight="1">
      <c r="A99" s="204"/>
      <c r="B99" s="644" t="s">
        <v>240</v>
      </c>
      <c r="C99" s="644"/>
      <c r="D99" s="141" t="s">
        <v>78</v>
      </c>
      <c r="E99" s="795" t="s">
        <v>714</v>
      </c>
      <c r="F99" s="795"/>
      <c r="G99" s="855"/>
      <c r="H99" s="271" t="s">
        <v>89</v>
      </c>
      <c r="I99" s="11"/>
      <c r="J99" s="40"/>
      <c r="K99" s="7" t="str">
        <f>B99</f>
        <v>a. Unmarried people</v>
      </c>
      <c r="L99" s="31"/>
      <c r="M99" s="41" t="str">
        <f>E99</f>
        <v>Article 178 of penal code from the colonial era (noting that acts likely to prevent conception would be penalized, including selling, distributing, exhibiting, and disseminating contraceptives)</v>
      </c>
      <c r="N99" s="31"/>
      <c r="O99" s="7"/>
      <c r="P99" s="31"/>
      <c r="Q99" s="31"/>
      <c r="R99" s="31"/>
      <c r="S99" s="31"/>
      <c r="T99" s="20"/>
      <c r="U99" s="20"/>
      <c r="V99" s="75" t="str">
        <f>E99</f>
        <v>Article 178 of penal code from the colonial era (noting that acts likely to prevent conception would be penalized, including selling, distributing, exhibiting, and disseminating contraceptives)</v>
      </c>
      <c r="W99" s="68"/>
      <c r="X99" s="68"/>
      <c r="Y99" s="69"/>
      <c r="Z99" s="86"/>
    </row>
    <row r="100" spans="1:26" s="143" customFormat="1" ht="30">
      <c r="A100" s="204"/>
      <c r="B100" s="644" t="s">
        <v>241</v>
      </c>
      <c r="C100" s="644"/>
      <c r="D100" s="141" t="s">
        <v>78</v>
      </c>
      <c r="E100" s="795" t="s">
        <v>715</v>
      </c>
      <c r="F100" s="795"/>
      <c r="G100" s="855"/>
      <c r="H100" s="271" t="s">
        <v>89</v>
      </c>
      <c r="I100" s="11"/>
      <c r="J100" s="40"/>
      <c r="K100" s="7" t="str">
        <f>B100</f>
        <v>b. Young people</v>
      </c>
      <c r="L100" s="31"/>
      <c r="M100" s="41" t="str">
        <f>E100</f>
        <v>Article 178 of penal code from the colonial era</v>
      </c>
      <c r="N100" s="31"/>
      <c r="O100" s="7"/>
      <c r="P100" s="31"/>
      <c r="Q100" s="31"/>
      <c r="R100" s="31"/>
      <c r="S100" s="31"/>
      <c r="T100" s="20"/>
      <c r="U100" s="20"/>
      <c r="V100" s="75" t="str">
        <f>E100</f>
        <v>Article 178 of penal code from the colonial era</v>
      </c>
      <c r="W100" s="68"/>
      <c r="X100" s="68"/>
      <c r="Y100" s="69"/>
      <c r="Z100" s="86"/>
    </row>
    <row r="101" spans="1:26" s="143" customFormat="1" ht="30.75" thickBot="1">
      <c r="A101" s="205"/>
      <c r="B101" s="633" t="s">
        <v>242</v>
      </c>
      <c r="C101" s="633"/>
      <c r="D101" s="292" t="s">
        <v>78</v>
      </c>
      <c r="E101" s="795" t="s">
        <v>715</v>
      </c>
      <c r="F101" s="795"/>
      <c r="G101" s="855"/>
      <c r="H101" s="293" t="s">
        <v>89</v>
      </c>
      <c r="I101" s="11"/>
      <c r="J101" s="40"/>
      <c r="K101" s="7" t="str">
        <f>B101</f>
        <v>c. Other</v>
      </c>
      <c r="L101" s="31"/>
      <c r="M101" s="41" t="str">
        <f>E101</f>
        <v>Article 178 of penal code from the colonial era</v>
      </c>
      <c r="N101" s="31"/>
      <c r="O101" s="7"/>
      <c r="P101" s="31"/>
      <c r="Q101" s="31"/>
      <c r="R101" s="31"/>
      <c r="S101" s="31"/>
      <c r="T101" s="20"/>
      <c r="U101" s="20"/>
      <c r="V101" s="75" t="str">
        <f>E101</f>
        <v>Article 178 of penal code from the colonial era</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953" t="s">
        <v>89</v>
      </c>
      <c r="H104" s="983"/>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953" t="s">
        <v>89</v>
      </c>
      <c r="H105" s="983"/>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953" t="s">
        <v>96</v>
      </c>
      <c r="H106" s="983"/>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953" t="s">
        <v>78</v>
      </c>
      <c r="H109" s="983"/>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953" t="s">
        <v>78</v>
      </c>
      <c r="H110" s="983"/>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953" t="s">
        <v>78</v>
      </c>
      <c r="H111" s="983"/>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953" t="s">
        <v>78</v>
      </c>
      <c r="H112" s="983"/>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953" t="s">
        <v>78</v>
      </c>
      <c r="H113" s="983"/>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953" t="s">
        <v>78</v>
      </c>
      <c r="H114" s="983"/>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953" t="s">
        <v>78</v>
      </c>
      <c r="H115" s="983"/>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953" t="s">
        <v>78</v>
      </c>
      <c r="H116" s="983"/>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953" t="s">
        <v>78</v>
      </c>
      <c r="H117" s="983"/>
      <c r="I117" s="43"/>
      <c r="J117" s="40" t="str">
        <f>G117</f>
        <v>Yes</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2010</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790" t="s">
        <v>716</v>
      </c>
      <c r="E121" s="791"/>
      <c r="F121" s="791"/>
      <c r="G121" s="791"/>
      <c r="H121" s="861"/>
      <c r="I121" s="43"/>
      <c r="J121" s="30"/>
      <c r="K121" s="7" t="str">
        <f>A121</f>
        <v xml:space="preserve">D10. Name of the list(s)
</v>
      </c>
      <c r="L121" s="7"/>
      <c r="M121" s="31"/>
      <c r="N121" s="31"/>
      <c r="O121" s="7" t="str">
        <f>D121</f>
        <v>National Essential Drugs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t="s">
        <v>96</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96</v>
      </c>
      <c r="H125" s="647"/>
      <c r="I125" s="43"/>
      <c r="J125" s="40" t="str">
        <f>G125</f>
        <v>N/A</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96</v>
      </c>
      <c r="H126" s="647"/>
      <c r="I126" s="43"/>
      <c r="J126" s="40" t="str">
        <f>G126</f>
        <v>N/A</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96</v>
      </c>
      <c r="H127" s="647"/>
      <c r="I127" s="43"/>
      <c r="J127" s="40" t="str">
        <f>G127</f>
        <v>N/A</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96</v>
      </c>
      <c r="H128" s="647"/>
      <c r="I128" s="43"/>
      <c r="J128" s="40" t="str">
        <f>G128</f>
        <v>N/A</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t="s">
        <v>717</v>
      </c>
      <c r="E129" s="660"/>
      <c r="F129" s="660"/>
      <c r="G129" s="660"/>
      <c r="H129" s="661"/>
      <c r="I129" s="43"/>
      <c r="J129" s="30"/>
      <c r="K129" s="7" t="str">
        <f>B129</f>
        <v>f. Notes about the Poverty Reduction Strategy Paper</v>
      </c>
      <c r="L129" s="7"/>
      <c r="M129" s="31"/>
      <c r="N129" s="31"/>
      <c r="O129" s="7" t="str">
        <f>D129</f>
        <v>Document not available on IMF's website</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78</v>
      </c>
      <c r="H133" s="647"/>
      <c r="I133" s="599"/>
      <c r="J133" s="40" t="str">
        <f t="shared" ref="J133:J141" si="5">G133</f>
        <v>Yes</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78</v>
      </c>
      <c r="H134" s="647"/>
      <c r="I134" s="599"/>
      <c r="J134" s="40" t="str">
        <f t="shared" si="5"/>
        <v>Yes</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78</v>
      </c>
      <c r="H138" s="647"/>
      <c r="I138" s="599"/>
      <c r="J138" s="40" t="str">
        <f t="shared" si="5"/>
        <v>Yes</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78</v>
      </c>
      <c r="H140" s="647"/>
      <c r="I140" s="599"/>
      <c r="J140" s="40" t="str">
        <f t="shared" si="5"/>
        <v>Yes</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89</v>
      </c>
      <c r="H141" s="647"/>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ustomHeight="1">
      <c r="A142" s="566"/>
      <c r="B142" s="644" t="s">
        <v>272</v>
      </c>
      <c r="C142" s="644"/>
      <c r="D142" s="644"/>
      <c r="E142" s="644"/>
      <c r="F142" s="790" t="s">
        <v>99</v>
      </c>
      <c r="G142" s="791"/>
      <c r="H142" s="861"/>
      <c r="I142" s="599"/>
      <c r="J142" s="40"/>
      <c r="K142" s="7"/>
      <c r="L142" s="31"/>
      <c r="M142" s="7"/>
      <c r="N142" s="31"/>
      <c r="O142" s="31"/>
      <c r="P142" s="31"/>
      <c r="Q142" s="7" t="str">
        <f>F142</f>
        <v>Don't know</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790" t="s">
        <v>718</v>
      </c>
      <c r="G143" s="791"/>
      <c r="H143" s="861"/>
      <c r="I143" s="599"/>
      <c r="J143" s="40"/>
      <c r="K143" s="7"/>
      <c r="L143" s="7"/>
      <c r="M143" s="31"/>
      <c r="N143" s="31"/>
      <c r="O143" s="31"/>
      <c r="P143" s="31"/>
      <c r="Q143" s="7" t="str">
        <f>F143</f>
        <v>Warehouse report</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719</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2">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G83:H83"/>
    <mergeCell ref="A84:E84"/>
    <mergeCell ref="F84:H84"/>
    <mergeCell ref="B85:D85"/>
    <mergeCell ref="E85:H85"/>
    <mergeCell ref="B86:D86"/>
    <mergeCell ref="E86:H86"/>
    <mergeCell ref="A78:C78"/>
    <mergeCell ref="D78:H78"/>
    <mergeCell ref="A79:G79"/>
    <mergeCell ref="A80:G80"/>
    <mergeCell ref="A81:C81"/>
    <mergeCell ref="A82:A83"/>
    <mergeCell ref="B82:C82"/>
    <mergeCell ref="D82:E82"/>
    <mergeCell ref="G82:H82"/>
    <mergeCell ref="D83:E83"/>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B66:C66"/>
    <mergeCell ref="D66:E66"/>
    <mergeCell ref="B67:C67"/>
    <mergeCell ref="D67:E67"/>
    <mergeCell ref="B68:C68"/>
    <mergeCell ref="D68:E68"/>
    <mergeCell ref="A62:C62"/>
    <mergeCell ref="D62:H62"/>
    <mergeCell ref="A63:G63"/>
    <mergeCell ref="A64:H64"/>
    <mergeCell ref="A65:C65"/>
    <mergeCell ref="D65:E65"/>
    <mergeCell ref="A59:E59"/>
    <mergeCell ref="F59:H59"/>
    <mergeCell ref="B60:E60"/>
    <mergeCell ref="F60:H60"/>
    <mergeCell ref="C61:E61"/>
    <mergeCell ref="F61:H61"/>
    <mergeCell ref="A55:E55"/>
    <mergeCell ref="G55:H55"/>
    <mergeCell ref="A56:E56"/>
    <mergeCell ref="G56:H56"/>
    <mergeCell ref="A57:E57"/>
    <mergeCell ref="G57:H57"/>
    <mergeCell ref="B48:C48"/>
    <mergeCell ref="D49:H49"/>
    <mergeCell ref="B50:C50"/>
    <mergeCell ref="B51:C51"/>
    <mergeCell ref="B52:C52"/>
    <mergeCell ref="A54:H54"/>
    <mergeCell ref="D41:H41"/>
    <mergeCell ref="B42:C42"/>
    <mergeCell ref="D43:H43"/>
    <mergeCell ref="B44:C44"/>
    <mergeCell ref="A46:H46"/>
    <mergeCell ref="B47:C47"/>
    <mergeCell ref="B35:D35"/>
    <mergeCell ref="A36:H36"/>
    <mergeCell ref="A37:G37"/>
    <mergeCell ref="A38:H38"/>
    <mergeCell ref="B39:C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19:C19"/>
    <mergeCell ref="F19:H19"/>
    <mergeCell ref="B20:C20"/>
    <mergeCell ref="F20:H20"/>
    <mergeCell ref="B21:C21"/>
    <mergeCell ref="F21:H21"/>
    <mergeCell ref="B16:C16"/>
    <mergeCell ref="F16:H16"/>
    <mergeCell ref="B17:C17"/>
    <mergeCell ref="F17:H17"/>
    <mergeCell ref="B18:C18"/>
    <mergeCell ref="F18:H18"/>
    <mergeCell ref="A12:G12"/>
    <mergeCell ref="B13:C13"/>
    <mergeCell ref="D13:H13"/>
    <mergeCell ref="A14:C14"/>
    <mergeCell ref="D14:H14"/>
    <mergeCell ref="B15:C15"/>
    <mergeCell ref="F15:H15"/>
    <mergeCell ref="A10:H10"/>
    <mergeCell ref="F4:H4"/>
    <mergeCell ref="A5:C5"/>
    <mergeCell ref="A7:H7"/>
    <mergeCell ref="G8:H8"/>
    <mergeCell ref="A11:G11"/>
    <mergeCell ref="A9:H9"/>
    <mergeCell ref="A8:E8"/>
    <mergeCell ref="A1:H1"/>
    <mergeCell ref="A2:C2"/>
    <mergeCell ref="D2:E2"/>
    <mergeCell ref="A3:H3"/>
    <mergeCell ref="D4:E4"/>
  </mergeCells>
  <dataValidations count="6">
    <dataValidation type="list" allowBlank="1" showInputMessage="1" showErrorMessage="1" errorTitle="Choose from dropdown" error="Please choose from the dropdown list." prompt="Please select from the dropdown list." sqref="H28 F28" xr:uid="{00000000-0002-0000-0D00-000000000000}">
      <formula1>$Y$1:$Y$14</formula1>
    </dataValidation>
    <dataValidation type="list" allowBlank="1" showInputMessage="1" showErrorMessage="1" error="Please choose from the dropdown list." sqref="H24" xr:uid="{00000000-0002-0000-0D00-000001000000}">
      <formula1>$O$1:$O$7</formula1>
    </dataValidation>
    <dataValidation type="list" allowBlank="1" showInputMessage="1" showErrorMessage="1" error="Please choose from the dropdown list." sqref="F59:H59" xr:uid="{00000000-0002-0000-0D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D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D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0D00-000005000000}">
      <formula1>$W$1:$W$5</formula1>
    </dataValidation>
  </dataValidations>
  <hyperlinks>
    <hyperlink ref="A5:C5" location="Introduction!R10" display="To jump to the Introduction sheet, click here." xr:uid="{00000000-0004-0000-0D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3">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20.855468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1581</v>
      </c>
      <c r="B8" s="800"/>
      <c r="C8" s="800"/>
      <c r="D8" s="1077"/>
      <c r="E8" s="1077"/>
      <c r="F8" s="1077"/>
      <c r="G8" s="1077"/>
      <c r="H8" s="1077"/>
      <c r="I8" s="417"/>
      <c r="J8" s="406">
        <f>G8</f>
        <v>0</v>
      </c>
      <c r="K8" s="402" t="str">
        <f>A8</f>
        <v>Country: El Salvador</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742</v>
      </c>
      <c r="E13" s="679"/>
      <c r="F13" s="679"/>
      <c r="G13" s="679"/>
      <c r="H13" s="680"/>
      <c r="I13" s="417"/>
      <c r="J13" s="407"/>
      <c r="K13" s="402" t="str">
        <f>B13</f>
        <v>a. What is the name of the committee?</v>
      </c>
      <c r="L13" s="428" t="str">
        <f>D13</f>
        <v>Reproductive Health Alliance</v>
      </c>
      <c r="M13" s="401"/>
      <c r="N13" s="401"/>
      <c r="O13" s="403" t="str">
        <f>D13</f>
        <v>Reproductive Health Alliance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743</v>
      </c>
      <c r="G15" s="650"/>
      <c r="H15" s="651"/>
      <c r="I15" s="417"/>
      <c r="J15" s="407"/>
      <c r="K15" s="402" t="str">
        <f t="shared" ref="K15:K23" si="0">B15</f>
        <v>a. Social marketing</v>
      </c>
      <c r="L15" s="401"/>
      <c r="M15" s="401"/>
      <c r="N15" s="401"/>
      <c r="O15" s="402"/>
      <c r="P15" s="401"/>
      <c r="Q15" s="402" t="str">
        <f t="shared" ref="Q15:Q23" si="1">F15</f>
        <v>Salvadoran Demographic Association (ADS)</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744</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Salvadoran Demographic Association (ADS) and several others</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417"/>
      <c r="J17" s="407"/>
      <c r="K17" s="402" t="str">
        <f t="shared" si="0"/>
        <v>c. Commercial sector (for example: pharmacy associations, manufacturers, etc.)</v>
      </c>
      <c r="L17" s="401"/>
      <c r="M17" s="401"/>
      <c r="N17" s="401"/>
      <c r="O17" s="402"/>
      <c r="P17" s="401"/>
      <c r="Q17" s="402">
        <f t="shared" si="1"/>
        <v>0</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417"/>
      <c r="J18" s="407"/>
      <c r="K18" s="402" t="str">
        <f t="shared" si="0"/>
        <v>d. Donors</v>
      </c>
      <c r="L18" s="401"/>
      <c r="M18" s="401"/>
      <c r="N18" s="401"/>
      <c r="O18" s="402"/>
      <c r="P18" s="401"/>
      <c r="Q18" s="402" t="str">
        <f t="shared" si="1"/>
        <v>USAID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745</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Reproductive Healh Division, HIV/AIDS Program</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417"/>
      <c r="J21" s="407"/>
      <c r="K21" s="402" t="str">
        <f t="shared" si="0"/>
        <v>g. Central Medical Store or Central Warehouse</v>
      </c>
      <c r="L21" s="401"/>
      <c r="M21" s="401"/>
      <c r="N21" s="401"/>
      <c r="O21" s="402"/>
      <c r="P21" s="401"/>
      <c r="Q21" s="402">
        <f t="shared" si="1"/>
        <v>0</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c r="A23" s="204"/>
      <c r="B23" s="713" t="s">
        <v>140</v>
      </c>
      <c r="C23" s="713"/>
      <c r="D23" s="570" t="s">
        <v>89</v>
      </c>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99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746</v>
      </c>
      <c r="G26" s="181" t="s">
        <v>145</v>
      </c>
      <c r="H26" s="272" t="s">
        <v>747</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1464000</v>
      </c>
      <c r="H29" s="765"/>
      <c r="I29" s="439"/>
      <c r="J29" s="406">
        <f>G29</f>
        <v>1464000</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1582</v>
      </c>
      <c r="F30" s="183" t="s">
        <v>152</v>
      </c>
      <c r="G30" s="766" t="s">
        <v>749</v>
      </c>
      <c r="H30" s="767"/>
      <c r="I30" s="439"/>
      <c r="J30" s="406" t="str">
        <f>G30</f>
        <v>Ministry of Health</v>
      </c>
      <c r="K30" s="402"/>
      <c r="L30" s="401"/>
      <c r="M30" s="440" t="str">
        <f>E30</f>
        <v>01/11 - 03/12</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60">
      <c r="A35" s="204"/>
      <c r="B35" s="644" t="s">
        <v>160</v>
      </c>
      <c r="C35" s="644"/>
      <c r="D35" s="645"/>
      <c r="E35" s="146">
        <v>1058225</v>
      </c>
      <c r="F35" s="150" t="s">
        <v>1569</v>
      </c>
      <c r="G35" s="138" t="s">
        <v>750</v>
      </c>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78</v>
      </c>
      <c r="E40" s="146">
        <v>977674</v>
      </c>
      <c r="F40" s="139" t="s">
        <v>1569</v>
      </c>
      <c r="G40" s="190" t="s">
        <v>752</v>
      </c>
      <c r="H40" s="276"/>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751</v>
      </c>
      <c r="E41" s="679"/>
      <c r="F41" s="679"/>
      <c r="G41" s="679"/>
      <c r="H41" s="680"/>
      <c r="I41" s="444"/>
      <c r="J41" s="438"/>
      <c r="K41" s="402" t="str">
        <f>C41</f>
        <v>i. Specify source(s) of internally generated funds spent (for example, from taxes or user fees)</v>
      </c>
      <c r="L41" s="401"/>
      <c r="M41" s="401"/>
      <c r="N41" s="401"/>
      <c r="O41" s="403" t="str">
        <f>D41</f>
        <v>Government of El Salvador budget</v>
      </c>
      <c r="P41" s="401"/>
      <c r="Q41" s="401"/>
      <c r="R41" s="401"/>
      <c r="S41" s="401"/>
      <c r="T41" s="175"/>
      <c r="U41" s="175"/>
      <c r="V41" s="175"/>
      <c r="W41" s="409"/>
      <c r="X41" s="409"/>
      <c r="Z41" s="427"/>
    </row>
    <row r="42" spans="1:26" s="143" customFormat="1" ht="60">
      <c r="A42" s="277"/>
      <c r="B42" s="644" t="s">
        <v>170</v>
      </c>
      <c r="C42" s="645"/>
      <c r="D42" s="601" t="s">
        <v>89</v>
      </c>
      <c r="E42" s="146">
        <v>0</v>
      </c>
      <c r="F42" s="139" t="s">
        <v>1569</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977674</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89</v>
      </c>
      <c r="E48" s="146">
        <v>0</v>
      </c>
      <c r="F48" s="139" t="s">
        <v>1569</v>
      </c>
      <c r="G48" s="140"/>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96</v>
      </c>
      <c r="E49" s="755"/>
      <c r="F49" s="755"/>
      <c r="G49" s="755"/>
      <c r="H49" s="756"/>
      <c r="I49" s="148"/>
      <c r="J49" s="438"/>
      <c r="K49" s="402" t="str">
        <f>C49</f>
        <v xml:space="preserve">i. Specify source(s) of in-kind donations </v>
      </c>
      <c r="L49" s="401"/>
      <c r="M49" s="401"/>
      <c r="N49" s="401"/>
      <c r="O49" s="403" t="str">
        <f>D49</f>
        <v>N/A</v>
      </c>
      <c r="P49" s="401"/>
      <c r="Q49" s="401"/>
      <c r="R49" s="401"/>
      <c r="S49" s="401"/>
      <c r="T49" s="175"/>
      <c r="U49" s="175"/>
      <c r="V49" s="175"/>
      <c r="W49" s="409"/>
      <c r="X49" s="409"/>
      <c r="Z49" s="427"/>
    </row>
    <row r="50" spans="1:26" s="143" customFormat="1">
      <c r="A50" s="277"/>
      <c r="B50" s="644" t="s">
        <v>182</v>
      </c>
      <c r="C50" s="645"/>
      <c r="D50" s="601" t="s">
        <v>89</v>
      </c>
      <c r="E50" s="146">
        <v>0</v>
      </c>
      <c r="F50" s="139" t="s">
        <v>1569</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1569</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0</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1</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0.66781010928961748</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101.25" customHeight="1">
      <c r="A57" s="750" t="s">
        <v>190</v>
      </c>
      <c r="B57" s="751"/>
      <c r="C57" s="751"/>
      <c r="D57" s="751"/>
      <c r="E57" s="752"/>
      <c r="F57" s="498" t="s">
        <v>99</v>
      </c>
      <c r="G57" s="958" t="s">
        <v>753</v>
      </c>
      <c r="H57" s="959"/>
      <c r="I57" s="439"/>
      <c r="J57" s="447" t="str">
        <f>G57</f>
        <v xml:space="preserve">On a yearly basis, the MOH requests additional budget to cover total need. This is usually approved, but data is not available to confirm whether the remaining 33% of need was covered mid-year. </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92</v>
      </c>
      <c r="G59" s="741"/>
      <c r="H59" s="647"/>
      <c r="I59" s="448"/>
      <c r="J59" s="438"/>
      <c r="K59" s="402"/>
      <c r="L59" s="401"/>
      <c r="M59" s="401"/>
      <c r="N59" s="401"/>
      <c r="O59" s="401"/>
      <c r="P59" s="401"/>
      <c r="Q59" s="402" t="str">
        <f>F59</f>
        <v>The government and a third-party agent</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552</v>
      </c>
      <c r="G60" s="650"/>
      <c r="H60" s="651"/>
      <c r="I60" s="439"/>
      <c r="J60" s="438"/>
      <c r="K60" s="402"/>
      <c r="L60" s="401"/>
      <c r="M60" s="449">
        <f>E60</f>
        <v>0</v>
      </c>
      <c r="N60" s="401"/>
      <c r="O60" s="401"/>
      <c r="P60" s="401"/>
      <c r="Q60" s="402" t="str">
        <f>F60</f>
        <v>UNFPA</v>
      </c>
      <c r="R60" s="403" t="str">
        <f>B60</f>
        <v>a. Specify entity</v>
      </c>
      <c r="S60" s="401"/>
      <c r="T60" s="175"/>
      <c r="U60" s="175"/>
      <c r="V60" s="175"/>
      <c r="W60" s="409"/>
      <c r="X60" s="409"/>
      <c r="Z60" s="427"/>
    </row>
    <row r="61" spans="1:26" s="143" customFormat="1">
      <c r="A61" s="568"/>
      <c r="B61" s="567"/>
      <c r="C61" s="644" t="s">
        <v>193</v>
      </c>
      <c r="D61" s="644"/>
      <c r="E61" s="645"/>
      <c r="F61" s="646" t="s">
        <v>89</v>
      </c>
      <c r="G61" s="741"/>
      <c r="H61" s="647"/>
      <c r="I61" s="439"/>
      <c r="J61" s="438"/>
      <c r="K61" s="402"/>
      <c r="L61" s="401"/>
      <c r="M61" s="401"/>
      <c r="N61" s="401"/>
      <c r="O61" s="401"/>
      <c r="P61" s="401"/>
      <c r="Q61" s="402" t="str">
        <f>F61</f>
        <v>No</v>
      </c>
      <c r="R61" s="403" t="str">
        <f>C61</f>
        <v>i. Is this a parastatal?</v>
      </c>
      <c r="S61" s="401"/>
      <c r="T61" s="175"/>
      <c r="U61" s="175"/>
      <c r="V61" s="175"/>
      <c r="W61" s="409"/>
      <c r="X61" s="409"/>
      <c r="Z61" s="427"/>
    </row>
    <row r="62" spans="1:26" s="143" customFormat="1" ht="45.75" thickBot="1">
      <c r="A62" s="742" t="s">
        <v>194</v>
      </c>
      <c r="B62" s="633"/>
      <c r="C62" s="634"/>
      <c r="D62" s="659"/>
      <c r="E62" s="660"/>
      <c r="F62" s="660"/>
      <c r="G62" s="660"/>
      <c r="H62" s="661"/>
      <c r="I62" s="417"/>
      <c r="J62" s="438"/>
      <c r="K62" s="402" t="str">
        <f>A62</f>
        <v xml:space="preserve">B14. Please note any additional comments about finance and procurement.
</v>
      </c>
      <c r="L62" s="401"/>
      <c r="M62" s="401"/>
      <c r="N62" s="401"/>
      <c r="O62" s="402">
        <f>D62</f>
        <v>0</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 t="shared" ref="K66:K77" si="2">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89</v>
      </c>
      <c r="G67" s="571" t="s">
        <v>78</v>
      </c>
      <c r="H67" s="284" t="s">
        <v>99</v>
      </c>
      <c r="I67" s="417"/>
      <c r="J67" s="438"/>
      <c r="K67" s="402" t="str">
        <f t="shared" si="2"/>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95" t="s">
        <v>89</v>
      </c>
      <c r="G73" s="571" t="s">
        <v>99</v>
      </c>
      <c r="H73" s="284" t="s">
        <v>99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89</v>
      </c>
      <c r="E76" s="728"/>
      <c r="F76" s="595" t="s">
        <v>89</v>
      </c>
      <c r="G76" s="571" t="s">
        <v>78</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89</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c r="D83" s="722"/>
      <c r="E83" s="723"/>
      <c r="F83" s="574"/>
      <c r="G83" s="724"/>
      <c r="H83" s="725"/>
      <c r="I83" s="457"/>
      <c r="J83" s="447">
        <f>G83</f>
        <v>0</v>
      </c>
      <c r="K83" s="402" t="str">
        <f>B83</f>
        <v>a</v>
      </c>
      <c r="L83" s="401"/>
      <c r="M83" s="428">
        <f>E83</f>
        <v>0</v>
      </c>
      <c r="N83" s="401"/>
      <c r="O83" s="401"/>
      <c r="P83" s="401"/>
      <c r="Q83" s="401"/>
      <c r="R83" s="402"/>
      <c r="S83" s="402">
        <f>D83</f>
        <v>0</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754</v>
      </c>
      <c r="F85" s="679"/>
      <c r="G85" s="679"/>
      <c r="H85" s="680"/>
      <c r="I85" s="457"/>
      <c r="J85" s="447"/>
      <c r="K85" s="402"/>
      <c r="L85" s="401"/>
      <c r="M85" s="428" t="str">
        <f>E85</f>
        <v>All Sectors</v>
      </c>
      <c r="N85" s="428" t="str">
        <f>E85</f>
        <v>All Sectors</v>
      </c>
      <c r="O85" s="401"/>
      <c r="P85" s="402"/>
      <c r="Q85" s="401"/>
      <c r="R85" s="402" t="str">
        <f>B85</f>
        <v>a. If yes, for which sectors (public, NGO, social marketing, commercial)?</v>
      </c>
      <c r="S85" s="401"/>
      <c r="T85" s="175"/>
      <c r="U85" s="175"/>
      <c r="V85" s="175"/>
      <c r="W85" s="409"/>
      <c r="X85" s="409"/>
      <c r="Z85" s="427"/>
    </row>
    <row r="86" spans="1:26" s="143" customFormat="1" ht="60">
      <c r="A86" s="204"/>
      <c r="B86" s="644" t="s">
        <v>225</v>
      </c>
      <c r="C86" s="644"/>
      <c r="D86" s="645"/>
      <c r="E86" s="678" t="s">
        <v>755</v>
      </c>
      <c r="F86" s="679"/>
      <c r="G86" s="679"/>
      <c r="H86" s="680"/>
      <c r="I86" s="457"/>
      <c r="J86" s="447"/>
      <c r="K86" s="402"/>
      <c r="L86" s="401"/>
      <c r="M86" s="428" t="str">
        <f>E86</f>
        <v>VAT 13% on the purchase price, customs clearance fee of 3%. Other - 5% of overhead charged by UNFPA as purchase agent.</v>
      </c>
      <c r="N86" s="428" t="str">
        <f>E86</f>
        <v>VAT 13% on the purchase price, customs clearance fee of 3%. Other - 5% of overhead charged by UNFPA as purchase agent.</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99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99</v>
      </c>
      <c r="E90" s="679"/>
      <c r="F90" s="679"/>
      <c r="G90" s="679"/>
      <c r="H90" s="680"/>
      <c r="I90" s="457"/>
      <c r="J90" s="447"/>
      <c r="K90" s="402" t="str">
        <f>B90</f>
        <v>a. If yes, describe the policies.</v>
      </c>
      <c r="L90" s="401"/>
      <c r="M90" s="401"/>
      <c r="N90" s="458"/>
      <c r="O90" s="403" t="str">
        <f>D90</f>
        <v>Don't know</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89</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c r="A94" s="290"/>
      <c r="B94" s="204" t="s">
        <v>222</v>
      </c>
      <c r="C94" s="650"/>
      <c r="D94" s="688"/>
      <c r="E94" s="678"/>
      <c r="F94" s="681"/>
      <c r="G94" s="689"/>
      <c r="H94" s="690"/>
      <c r="I94" s="463"/>
      <c r="J94" s="447">
        <f>G94</f>
        <v>0</v>
      </c>
      <c r="K94" s="402"/>
      <c r="L94" s="401"/>
      <c r="M94" s="428">
        <f>E94</f>
        <v>0</v>
      </c>
      <c r="N94" s="401"/>
      <c r="O94" s="402"/>
      <c r="P94" s="402">
        <f>C94</f>
        <v>0</v>
      </c>
      <c r="Q94" s="401"/>
      <c r="R94" s="401"/>
      <c r="S94" s="401"/>
      <c r="T94" s="175"/>
      <c r="U94" s="462">
        <f>E94</f>
        <v>0</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 t="shared" si="3"/>
        <v>No</v>
      </c>
      <c r="K117" s="402"/>
      <c r="L117" s="402"/>
      <c r="M117" s="401"/>
      <c r="N117" s="401"/>
      <c r="O117" s="402"/>
      <c r="P117" s="401"/>
      <c r="R117" s="401"/>
      <c r="S117" s="412"/>
      <c r="T117" s="413"/>
      <c r="U117" s="413"/>
      <c r="V117" s="413"/>
      <c r="W117" s="414"/>
      <c r="X117" s="414"/>
      <c r="Y117" s="441" t="str">
        <f t="shared" si="4"/>
        <v>i. CycleBeads</v>
      </c>
      <c r="Z117" s="474"/>
    </row>
    <row r="118" spans="1:26" s="209" customFormat="1" ht="15.75" customHeight="1">
      <c r="A118" s="294"/>
      <c r="B118" s="644" t="s">
        <v>256</v>
      </c>
      <c r="C118" s="644"/>
      <c r="D118" s="644"/>
      <c r="E118" s="644"/>
      <c r="F118" s="645"/>
      <c r="G118" s="646" t="s">
        <v>99</v>
      </c>
      <c r="H118" s="647"/>
      <c r="I118" s="214"/>
      <c r="J118" s="447" t="str">
        <f t="shared" si="3"/>
        <v>Don't know</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99</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2009</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756</v>
      </c>
      <c r="E121" s="650"/>
      <c r="F121" s="650"/>
      <c r="G121" s="650"/>
      <c r="H121" s="651"/>
      <c r="I121" s="214"/>
      <c r="J121" s="473"/>
      <c r="K121" s="402" t="str">
        <f>A121</f>
        <v xml:space="preserve">D10. Name of the list(s)
</v>
      </c>
      <c r="L121" s="402"/>
      <c r="M121" s="401"/>
      <c r="N121" s="401"/>
      <c r="O121" s="402" t="str">
        <f>D121</f>
        <v>Official List of Essential Medicines (10th Version), MOH</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t="s">
        <v>96</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96</v>
      </c>
      <c r="H125" s="647"/>
      <c r="I125" s="214"/>
      <c r="J125" s="447" t="str">
        <f>G125</f>
        <v>N/A</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96</v>
      </c>
      <c r="H126" s="647"/>
      <c r="I126" s="214"/>
      <c r="J126" s="447" t="str">
        <f>G126</f>
        <v>N/A</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96</v>
      </c>
      <c r="H127" s="647"/>
      <c r="I127" s="214"/>
      <c r="J127" s="447" t="str">
        <f>G127</f>
        <v>N/A</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96</v>
      </c>
      <c r="H128" s="647"/>
      <c r="I128" s="214"/>
      <c r="J128" s="447" t="str">
        <f>G128</f>
        <v>N/A</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t="s">
        <v>717</v>
      </c>
      <c r="E129" s="660"/>
      <c r="F129" s="660"/>
      <c r="G129" s="660"/>
      <c r="H129" s="661"/>
      <c r="I129" s="214"/>
      <c r="J129" s="473"/>
      <c r="K129" s="402" t="str">
        <f>B129</f>
        <v>f. Notes about the Poverty Reduction Strategy Paper</v>
      </c>
      <c r="L129" s="402"/>
      <c r="M129" s="401"/>
      <c r="N129" s="401"/>
      <c r="O129" s="402" t="str">
        <f>D129</f>
        <v>Document not available on IMF's website</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78</v>
      </c>
      <c r="H133" s="647"/>
      <c r="I133" s="417"/>
      <c r="J133" s="447" t="str">
        <f t="shared" ref="J133:J141" si="5">G133</f>
        <v>Yes</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96</v>
      </c>
      <c r="H134" s="647"/>
      <c r="I134" s="417"/>
      <c r="J134" s="447" t="str">
        <f t="shared" si="5"/>
        <v>N/A</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78</v>
      </c>
      <c r="H135" s="647"/>
      <c r="I135" s="417"/>
      <c r="J135" s="447" t="str">
        <f t="shared" si="5"/>
        <v>Yes</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942" t="s">
        <v>99</v>
      </c>
      <c r="H136" s="943"/>
      <c r="I136" s="417"/>
      <c r="J136" s="447" t="str">
        <f t="shared" si="5"/>
        <v>Don't know</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89</v>
      </c>
      <c r="H137" s="647"/>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96</v>
      </c>
      <c r="H139" s="647"/>
      <c r="I139" s="417"/>
      <c r="J139" s="447" t="str">
        <f t="shared" si="5"/>
        <v>N/A</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942" t="s">
        <v>96</v>
      </c>
      <c r="H140" s="943"/>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942" t="s">
        <v>96</v>
      </c>
      <c r="H141" s="943"/>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1569</v>
      </c>
      <c r="G142" s="650"/>
      <c r="H142" s="651"/>
      <c r="I142" s="417"/>
      <c r="J142" s="447"/>
      <c r="K142" s="402"/>
      <c r="L142" s="401"/>
      <c r="M142" s="402"/>
      <c r="N142" s="401"/>
      <c r="O142" s="401"/>
      <c r="P142" s="401"/>
      <c r="Q142" s="402" t="str">
        <f>F142</f>
        <v>01/11 - 12/11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750</v>
      </c>
      <c r="G143" s="650"/>
      <c r="H143" s="651"/>
      <c r="I143" s="417"/>
      <c r="J143" s="447"/>
      <c r="K143" s="402"/>
      <c r="L143" s="402"/>
      <c r="M143" s="401"/>
      <c r="N143" s="401"/>
      <c r="O143" s="401"/>
      <c r="P143" s="401"/>
      <c r="Q143" s="402" t="str">
        <f>F143</f>
        <v>Family Planning Coordinator (Ministry of Health)</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89</v>
      </c>
      <c r="H145" s="647"/>
      <c r="I145" s="417"/>
      <c r="J145" s="447" t="str">
        <f>G145</f>
        <v>No</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78</v>
      </c>
      <c r="H146" s="636"/>
      <c r="I146" s="476"/>
      <c r="J146" s="477" t="str">
        <f>G146</f>
        <v>Yes</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757</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There was a delay in 2011 purchases because the renewal of the agreement between UNFPA and MOH for procurement services took more than 3 months. In light of graduation from USAID assistance, the CS committee has been absorbed into a broader RH committee.</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47:C147"/>
    <mergeCell ref="D147:H147"/>
    <mergeCell ref="A148:H148"/>
    <mergeCell ref="A149:H149"/>
    <mergeCell ref="A144:H144"/>
    <mergeCell ref="B145:F145"/>
    <mergeCell ref="G145:H145"/>
    <mergeCell ref="B146:F146"/>
    <mergeCell ref="G146:H146"/>
    <mergeCell ref="B142:E142"/>
    <mergeCell ref="F142:H142"/>
    <mergeCell ref="B143:E143"/>
    <mergeCell ref="F143:H143"/>
    <mergeCell ref="B139:F139"/>
    <mergeCell ref="G139:H139"/>
    <mergeCell ref="B140:F140"/>
    <mergeCell ref="G140:H140"/>
    <mergeCell ref="B141:F141"/>
    <mergeCell ref="G141:H141"/>
    <mergeCell ref="B136:F136"/>
    <mergeCell ref="G136:H136"/>
    <mergeCell ref="B137:F137"/>
    <mergeCell ref="A10:H10"/>
    <mergeCell ref="G137:H137"/>
    <mergeCell ref="B138:F138"/>
    <mergeCell ref="G138:H138"/>
    <mergeCell ref="A132:H132"/>
    <mergeCell ref="B133:F133"/>
    <mergeCell ref="G133:H133"/>
    <mergeCell ref="B134:F134"/>
    <mergeCell ref="G134:H134"/>
    <mergeCell ref="B135:F135"/>
    <mergeCell ref="G135:H135"/>
    <mergeCell ref="B129:C129"/>
    <mergeCell ref="D129:H129"/>
    <mergeCell ref="A130:G130"/>
    <mergeCell ref="A131:F131"/>
    <mergeCell ref="G131:H131"/>
    <mergeCell ref="B127:F127"/>
    <mergeCell ref="G127:H127"/>
    <mergeCell ref="B128:F128"/>
    <mergeCell ref="G128:H128"/>
    <mergeCell ref="B125:F125"/>
    <mergeCell ref="G125:H125"/>
    <mergeCell ref="B126:F126"/>
    <mergeCell ref="G126:H126"/>
    <mergeCell ref="A122:C122"/>
    <mergeCell ref="D122:H122"/>
    <mergeCell ref="A123:H123"/>
    <mergeCell ref="B124:E124"/>
    <mergeCell ref="F124:H124"/>
    <mergeCell ref="A120:E120"/>
    <mergeCell ref="F120:H120"/>
    <mergeCell ref="A121:C121"/>
    <mergeCell ref="D121:H121"/>
    <mergeCell ref="B118:F118"/>
    <mergeCell ref="G118:H118"/>
    <mergeCell ref="C119:E119"/>
    <mergeCell ref="F119:H119"/>
    <mergeCell ref="B116:F116"/>
    <mergeCell ref="G116:H116"/>
    <mergeCell ref="B117:F117"/>
    <mergeCell ref="G117:H117"/>
    <mergeCell ref="B114:F114"/>
    <mergeCell ref="G114:H114"/>
    <mergeCell ref="B115:F115"/>
    <mergeCell ref="G115:H115"/>
    <mergeCell ref="B112:F112"/>
    <mergeCell ref="G112:H112"/>
    <mergeCell ref="B113:F113"/>
    <mergeCell ref="G113:H113"/>
    <mergeCell ref="B110:F110"/>
    <mergeCell ref="G110:H110"/>
    <mergeCell ref="B111:F111"/>
    <mergeCell ref="G111:H111"/>
    <mergeCell ref="D107:H107"/>
    <mergeCell ref="A108:H108"/>
    <mergeCell ref="B109:F109"/>
    <mergeCell ref="G109:H109"/>
    <mergeCell ref="B105:F105"/>
    <mergeCell ref="G105:H105"/>
    <mergeCell ref="B106:F106"/>
    <mergeCell ref="G106:H106"/>
    <mergeCell ref="A102:H102"/>
    <mergeCell ref="A103:H103"/>
    <mergeCell ref="B104:F104"/>
    <mergeCell ref="G104:H104"/>
    <mergeCell ref="B100:C100"/>
    <mergeCell ref="E100:G100"/>
    <mergeCell ref="B101:C101"/>
    <mergeCell ref="E101:G101"/>
    <mergeCell ref="A98:C98"/>
    <mergeCell ref="E98:G98"/>
    <mergeCell ref="B99:C99"/>
    <mergeCell ref="E99:G99"/>
    <mergeCell ref="C96:D96"/>
    <mergeCell ref="E96:F96"/>
    <mergeCell ref="G96:H96"/>
    <mergeCell ref="A97:H97"/>
    <mergeCell ref="C94:D94"/>
    <mergeCell ref="E94:F94"/>
    <mergeCell ref="G94:H94"/>
    <mergeCell ref="C95:D95"/>
    <mergeCell ref="E95:F95"/>
    <mergeCell ref="G95:H95"/>
    <mergeCell ref="B92:C92"/>
    <mergeCell ref="B93:D93"/>
    <mergeCell ref="E93:F93"/>
    <mergeCell ref="G93:H93"/>
    <mergeCell ref="A89:G89"/>
    <mergeCell ref="B90:C90"/>
    <mergeCell ref="D90:H90"/>
    <mergeCell ref="A91:G91"/>
    <mergeCell ref="B86:D86"/>
    <mergeCell ref="E86:H86"/>
    <mergeCell ref="A87:G87"/>
    <mergeCell ref="B88:C88"/>
    <mergeCell ref="D88:H88"/>
    <mergeCell ref="A84:E84"/>
    <mergeCell ref="F84:H84"/>
    <mergeCell ref="B85:D85"/>
    <mergeCell ref="E85:H85"/>
    <mergeCell ref="A79:G79"/>
    <mergeCell ref="A80:G80"/>
    <mergeCell ref="A81:C81"/>
    <mergeCell ref="A82:A83"/>
    <mergeCell ref="B82:C82"/>
    <mergeCell ref="D82:E82"/>
    <mergeCell ref="G82:H82"/>
    <mergeCell ref="D83:E83"/>
    <mergeCell ref="G83:H83"/>
    <mergeCell ref="B77:C77"/>
    <mergeCell ref="D77:E77"/>
    <mergeCell ref="A78:C78"/>
    <mergeCell ref="D78:H78"/>
    <mergeCell ref="B75:C75"/>
    <mergeCell ref="D75:E75"/>
    <mergeCell ref="B76:C76"/>
    <mergeCell ref="D76:E76"/>
    <mergeCell ref="B73:C73"/>
    <mergeCell ref="D73:E73"/>
    <mergeCell ref="B74:C74"/>
    <mergeCell ref="D74:E74"/>
    <mergeCell ref="B71:C71"/>
    <mergeCell ref="D71:E71"/>
    <mergeCell ref="B72:C72"/>
    <mergeCell ref="D72:E72"/>
    <mergeCell ref="B69:C69"/>
    <mergeCell ref="D69:E69"/>
    <mergeCell ref="B70:C70"/>
    <mergeCell ref="D70:E70"/>
    <mergeCell ref="B67:C67"/>
    <mergeCell ref="D67:E67"/>
    <mergeCell ref="B68:C68"/>
    <mergeCell ref="D68:E68"/>
    <mergeCell ref="A65:C65"/>
    <mergeCell ref="D65:E65"/>
    <mergeCell ref="B66:C66"/>
    <mergeCell ref="D66:E66"/>
    <mergeCell ref="A62:C62"/>
    <mergeCell ref="D62:H62"/>
    <mergeCell ref="A63:G63"/>
    <mergeCell ref="A64:H64"/>
    <mergeCell ref="B60:E60"/>
    <mergeCell ref="F60:H60"/>
    <mergeCell ref="C61:E61"/>
    <mergeCell ref="F61:H61"/>
    <mergeCell ref="A57:E57"/>
    <mergeCell ref="G57:H57"/>
    <mergeCell ref="A59:E59"/>
    <mergeCell ref="F59:H59"/>
    <mergeCell ref="A55:E55"/>
    <mergeCell ref="G55:H55"/>
    <mergeCell ref="A56:E56"/>
    <mergeCell ref="G56:H56"/>
    <mergeCell ref="B50:C50"/>
    <mergeCell ref="B51:C51"/>
    <mergeCell ref="B52:C52"/>
    <mergeCell ref="A54:H54"/>
    <mergeCell ref="A46:H46"/>
    <mergeCell ref="B47:C47"/>
    <mergeCell ref="B48:C48"/>
    <mergeCell ref="D49:H49"/>
    <mergeCell ref="D41:H41"/>
    <mergeCell ref="B42:C42"/>
    <mergeCell ref="D43:H43"/>
    <mergeCell ref="B44:C44"/>
    <mergeCell ref="A37:G37"/>
    <mergeCell ref="A38:H38"/>
    <mergeCell ref="B39:C39"/>
    <mergeCell ref="B40:C40"/>
    <mergeCell ref="A33:H33"/>
    <mergeCell ref="B34:D34"/>
    <mergeCell ref="B35:D35"/>
    <mergeCell ref="A36:H36"/>
    <mergeCell ref="A30:D30"/>
    <mergeCell ref="G30:H30"/>
    <mergeCell ref="A31:G31"/>
    <mergeCell ref="A32:G32"/>
    <mergeCell ref="A28:C28"/>
    <mergeCell ref="D28:E28"/>
    <mergeCell ref="A29:F29"/>
    <mergeCell ref="G29:H29"/>
    <mergeCell ref="A24:G24"/>
    <mergeCell ref="A25:G25"/>
    <mergeCell ref="A26:C26"/>
    <mergeCell ref="A27:G27"/>
    <mergeCell ref="B22:C22"/>
    <mergeCell ref="F22:H22"/>
    <mergeCell ref="B23:C23"/>
    <mergeCell ref="F23:H23"/>
    <mergeCell ref="B20:C20"/>
    <mergeCell ref="F20:H20"/>
    <mergeCell ref="B21:C21"/>
    <mergeCell ref="F21:H21"/>
    <mergeCell ref="B18:C18"/>
    <mergeCell ref="F18:H18"/>
    <mergeCell ref="B19:C19"/>
    <mergeCell ref="F19:H19"/>
    <mergeCell ref="B16:C16"/>
    <mergeCell ref="F16:H16"/>
    <mergeCell ref="B17:C17"/>
    <mergeCell ref="F17:H17"/>
    <mergeCell ref="A14:C14"/>
    <mergeCell ref="D14:H14"/>
    <mergeCell ref="B15:C15"/>
    <mergeCell ref="F15:H15"/>
    <mergeCell ref="A12:G12"/>
    <mergeCell ref="B13:C13"/>
    <mergeCell ref="D13:H13"/>
    <mergeCell ref="D8:F8"/>
    <mergeCell ref="A8:C8"/>
    <mergeCell ref="G8:H8"/>
    <mergeCell ref="A9:H9"/>
    <mergeCell ref="A1:H1"/>
    <mergeCell ref="A5:C5"/>
    <mergeCell ref="A7:H7"/>
    <mergeCell ref="A2:C2"/>
    <mergeCell ref="D2:E2"/>
    <mergeCell ref="A3:H3"/>
    <mergeCell ref="D4:E4"/>
    <mergeCell ref="F4:H4"/>
    <mergeCell ref="A11:G11"/>
  </mergeCells>
  <dataValidations count="6">
    <dataValidation type="list" allowBlank="1" showInputMessage="1" showErrorMessage="1" errorTitle="Choose from dropdown" error="Please choose from the dropdown list." prompt="Please select from the dropdown list." sqref="H28 F28" xr:uid="{00000000-0002-0000-0E00-000000000000}">
      <formula1>$Y$1:$Y$14</formula1>
    </dataValidation>
    <dataValidation type="list" allowBlank="1" showInputMessage="1" showErrorMessage="1" error="Please choose from the dropdown list." sqref="H24" xr:uid="{00000000-0002-0000-0E00-000001000000}">
      <formula1>$O$1:$O$7</formula1>
    </dataValidation>
    <dataValidation type="list" allowBlank="1" showInputMessage="1" showErrorMessage="1" error="Please choose from the dropdown list." sqref="F59:H59" xr:uid="{00000000-0002-0000-0E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E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E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0E00-000005000000}">
      <formula1>$W$1:$W$5</formula1>
    </dataValidation>
  </dataValidations>
  <hyperlinks>
    <hyperlink ref="A5:C5" location="Introduction!R10" display="To jump to the Introduction sheet, click here." xr:uid="{00000000-0004-0000-0E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1583</v>
      </c>
      <c r="B8" s="800"/>
      <c r="C8" s="800"/>
      <c r="D8" s="1077"/>
      <c r="E8" s="1077"/>
      <c r="F8" s="1077"/>
      <c r="G8" s="1077"/>
      <c r="H8" s="1077"/>
      <c r="I8" s="599"/>
      <c r="J8" s="54">
        <f>G8</f>
        <v>0</v>
      </c>
      <c r="K8" s="7" t="str">
        <f>A8</f>
        <v>Country: Ethiopia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794" t="s">
        <v>758</v>
      </c>
      <c r="E13" s="795"/>
      <c r="F13" s="795"/>
      <c r="G13" s="795"/>
      <c r="H13" s="855"/>
      <c r="I13" s="599"/>
      <c r="J13" s="35"/>
      <c r="K13" s="7" t="str">
        <f>B13</f>
        <v>a. What is the name of the committee?</v>
      </c>
      <c r="L13" s="41" t="str">
        <f>D13</f>
        <v>Family Planning Technical Working Group (FPTWG)</v>
      </c>
      <c r="M13" s="31"/>
      <c r="N13" s="31"/>
      <c r="O13" s="34" t="str">
        <f>D13</f>
        <v>Family Planning Technical Working Group (FPTWG)</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790" t="s">
        <v>759</v>
      </c>
      <c r="G15" s="791"/>
      <c r="H15" s="861"/>
      <c r="I15" s="599"/>
      <c r="J15" s="35"/>
      <c r="K15" s="7" t="str">
        <f t="shared" ref="K15:K23" si="0">B15</f>
        <v>a. Social marketing</v>
      </c>
      <c r="L15" s="31"/>
      <c r="M15" s="31"/>
      <c r="N15" s="31"/>
      <c r="O15" s="7"/>
      <c r="P15" s="31"/>
      <c r="Q15" s="7" t="str">
        <f t="shared" ref="Q15:Q23" si="1">F15</f>
        <v>DKT</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75">
      <c r="A16" s="204"/>
      <c r="B16" s="644" t="s">
        <v>129</v>
      </c>
      <c r="C16" s="645"/>
      <c r="D16" s="570" t="s">
        <v>78</v>
      </c>
      <c r="E16" s="178" t="s">
        <v>128</v>
      </c>
      <c r="F16" s="790" t="s">
        <v>760</v>
      </c>
      <c r="G16" s="791"/>
      <c r="H16" s="861"/>
      <c r="I16" s="599"/>
      <c r="J16" s="35"/>
      <c r="K16" s="7" t="str">
        <f t="shared" si="0"/>
        <v>b. NGO (for example: service delivery, advocacy, Planned Parenthood affiliate, Marie Stopes affiliate, faith-based organizations, etc.)</v>
      </c>
      <c r="L16" s="31"/>
      <c r="M16" s="31"/>
      <c r="N16" s="31"/>
      <c r="O16" s="7"/>
      <c r="P16" s="31"/>
      <c r="Q16" s="7" t="str">
        <f t="shared" si="1"/>
        <v>Family Guidance Association of Ethiopia, Marie Stopes International Ethiopia, Integrated Family Health Programs, Engender Health, Ipas, Population Council, Family Health International, Consertium of Reproductive Health Association Ethiopia (CORHA)</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790"/>
      <c r="G17" s="791"/>
      <c r="H17" s="86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790" t="s">
        <v>761</v>
      </c>
      <c r="G18" s="791"/>
      <c r="H18" s="861"/>
      <c r="I18" s="599"/>
      <c r="J18" s="35"/>
      <c r="K18" s="7" t="str">
        <f t="shared" si="0"/>
        <v>d. Donors</v>
      </c>
      <c r="L18" s="31"/>
      <c r="M18" s="31"/>
      <c r="N18" s="31"/>
      <c r="O18" s="7"/>
      <c r="P18" s="31"/>
      <c r="Q18" s="7" t="str">
        <f t="shared" si="1"/>
        <v>USAID, Packard Foundation</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790" t="s">
        <v>700</v>
      </c>
      <c r="G19" s="791"/>
      <c r="H19" s="861"/>
      <c r="I19" s="599"/>
      <c r="J19" s="35"/>
      <c r="K19" s="7" t="str">
        <f t="shared" si="0"/>
        <v>e. UN agencies</v>
      </c>
      <c r="L19" s="31"/>
      <c r="M19" s="31"/>
      <c r="N19" s="31"/>
      <c r="O19" s="7"/>
      <c r="P19" s="31"/>
      <c r="Q19" s="7" t="str">
        <f t="shared" si="1"/>
        <v>UNFPA, WHO</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790" t="s">
        <v>762</v>
      </c>
      <c r="G20" s="791"/>
      <c r="H20" s="861"/>
      <c r="I20" s="599"/>
      <c r="J20" s="35"/>
      <c r="K20" s="7" t="str">
        <f t="shared" si="0"/>
        <v>f. Ministry of Health (for example: logistics, reproductive health, family planning, maternal and child health, HIV/AIDS, pharmacy units, etc.)</v>
      </c>
      <c r="L20" s="31"/>
      <c r="M20" s="31"/>
      <c r="N20" s="31"/>
      <c r="O20" s="7"/>
      <c r="P20" s="31"/>
      <c r="Q20" s="28" t="str">
        <f t="shared" si="1"/>
        <v>Urban Health Promotion and Disease Prevention Directorate &amp; Maternal Newborn and Child Health Coordinator</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89</v>
      </c>
      <c r="E21" s="178" t="s">
        <v>138</v>
      </c>
      <c r="F21" s="790"/>
      <c r="G21" s="791"/>
      <c r="H21" s="86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ht="30">
      <c r="A22" s="204"/>
      <c r="B22" s="713" t="s">
        <v>139</v>
      </c>
      <c r="C22" s="713"/>
      <c r="D22" s="570" t="s">
        <v>78</v>
      </c>
      <c r="E22" s="178" t="s">
        <v>138</v>
      </c>
      <c r="F22" s="790" t="s">
        <v>763</v>
      </c>
      <c r="G22" s="791"/>
      <c r="H22" s="861"/>
      <c r="I22" s="599"/>
      <c r="J22" s="35"/>
      <c r="K22" s="7" t="str">
        <f t="shared" si="0"/>
        <v xml:space="preserve">h. Ministry of Finance or Ministry of Planning </v>
      </c>
      <c r="L22" s="31"/>
      <c r="M22" s="31"/>
      <c r="N22" s="31"/>
      <c r="O22" s="7"/>
      <c r="P22" s="31"/>
      <c r="Q22" s="7" t="str">
        <f t="shared" si="1"/>
        <v>Population Department of Ministry of Finance and Economic Development (MOFED)</v>
      </c>
      <c r="R22" s="31"/>
      <c r="S22" s="31"/>
      <c r="T22" s="20"/>
      <c r="U22" s="20"/>
      <c r="V22" s="20"/>
      <c r="W22" s="68"/>
      <c r="X22" s="68"/>
      <c r="Y22" s="69"/>
      <c r="Z22" s="86"/>
    </row>
    <row r="23" spans="1:134" s="142" customFormat="1">
      <c r="A23" s="204"/>
      <c r="B23" s="713" t="s">
        <v>140</v>
      </c>
      <c r="C23" s="713"/>
      <c r="D23" s="570" t="s">
        <v>78</v>
      </c>
      <c r="E23" s="178" t="s">
        <v>138</v>
      </c>
      <c r="F23" s="790" t="s">
        <v>764</v>
      </c>
      <c r="G23" s="791"/>
      <c r="H23" s="861"/>
      <c r="I23" s="599"/>
      <c r="J23" s="35"/>
      <c r="K23" s="54" t="str">
        <f t="shared" si="0"/>
        <v>i. Other (for example: partners)</v>
      </c>
      <c r="L23" s="35"/>
      <c r="M23" s="35"/>
      <c r="N23" s="35"/>
      <c r="O23" s="54"/>
      <c r="P23" s="35"/>
      <c r="Q23" s="54" t="str">
        <f t="shared" si="1"/>
        <v>JHIPIEGO/ACCESS</v>
      </c>
      <c r="R23" s="35"/>
      <c r="S23" s="35"/>
      <c r="T23" s="35"/>
      <c r="U23" s="35"/>
      <c r="V23" s="35"/>
      <c r="W23" s="120"/>
      <c r="X23" s="120"/>
      <c r="Y23" s="118"/>
      <c r="Z23" s="118"/>
    </row>
    <row r="24" spans="1:134" s="143" customFormat="1">
      <c r="A24" s="652" t="s">
        <v>141</v>
      </c>
      <c r="B24" s="644"/>
      <c r="C24" s="644"/>
      <c r="D24" s="644"/>
      <c r="E24" s="644"/>
      <c r="F24" s="644"/>
      <c r="G24" s="644"/>
      <c r="H24" s="271" t="s">
        <v>94</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75.75" thickBot="1">
      <c r="A26" s="731" t="s">
        <v>143</v>
      </c>
      <c r="B26" s="700"/>
      <c r="C26" s="732"/>
      <c r="D26" s="179" t="s">
        <v>78</v>
      </c>
      <c r="E26" s="180" t="s">
        <v>144</v>
      </c>
      <c r="F26" s="137" t="s">
        <v>765</v>
      </c>
      <c r="G26" s="181" t="s">
        <v>145</v>
      </c>
      <c r="H26" s="266" t="s">
        <v>766</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990">
        <v>34000000</v>
      </c>
      <c r="H29" s="991"/>
      <c r="I29" s="10"/>
      <c r="J29" s="54">
        <f>G29</f>
        <v>34000000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ustomHeight="1">
      <c r="A30" s="652" t="s">
        <v>151</v>
      </c>
      <c r="B30" s="644"/>
      <c r="C30" s="644"/>
      <c r="D30" s="644"/>
      <c r="E30" s="383" t="s">
        <v>610</v>
      </c>
      <c r="F30" s="183" t="s">
        <v>152</v>
      </c>
      <c r="G30" s="992" t="s">
        <v>767</v>
      </c>
      <c r="H30" s="993"/>
      <c r="I30" s="10"/>
      <c r="J30" s="54" t="str">
        <f>G30</f>
        <v xml:space="preserve">Ministry of Health and Regional Health Bureaus (RHBs) with technical assistance from the USAID | DELIVER PROJECT </v>
      </c>
      <c r="K30" s="7"/>
      <c r="L30" s="31"/>
      <c r="M30" s="51" t="str">
        <f>E30</f>
        <v>07/10-06/11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384">
        <v>6600000</v>
      </c>
      <c r="F35" s="383" t="s">
        <v>610</v>
      </c>
      <c r="G35" s="53" t="s">
        <v>768</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384">
        <v>0</v>
      </c>
      <c r="F40" s="383" t="s">
        <v>610</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75">
      <c r="A42" s="277"/>
      <c r="B42" s="644" t="s">
        <v>170</v>
      </c>
      <c r="C42" s="645"/>
      <c r="D42" s="601" t="s">
        <v>89</v>
      </c>
      <c r="E42" s="384">
        <v>0</v>
      </c>
      <c r="F42" s="383" t="s">
        <v>610</v>
      </c>
      <c r="G42" s="138"/>
      <c r="H42" s="119" t="s">
        <v>769</v>
      </c>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78</v>
      </c>
      <c r="E48" s="384">
        <v>16892463</v>
      </c>
      <c r="F48" s="383" t="s">
        <v>610</v>
      </c>
      <c r="G48" s="55" t="s">
        <v>771</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988" t="s">
        <v>770</v>
      </c>
      <c r="E49" s="988"/>
      <c r="F49" s="988"/>
      <c r="G49" s="988"/>
      <c r="H49" s="989"/>
      <c r="I49" s="148"/>
      <c r="J49" s="36"/>
      <c r="K49" s="7" t="str">
        <f>C49</f>
        <v xml:space="preserve">i. Specify source(s) of in-kind donations </v>
      </c>
      <c r="L49" s="31"/>
      <c r="M49" s="31"/>
      <c r="N49" s="31"/>
      <c r="O49" s="34" t="str">
        <f>D49</f>
        <v xml:space="preserve">USAID, UNFPA </v>
      </c>
      <c r="P49" s="31"/>
      <c r="Q49" s="31"/>
      <c r="R49" s="31"/>
      <c r="S49" s="31"/>
      <c r="T49" s="20"/>
      <c r="U49" s="20"/>
      <c r="V49" s="20"/>
      <c r="W49" s="68"/>
      <c r="X49" s="68"/>
      <c r="Y49" s="69"/>
      <c r="Z49" s="86"/>
    </row>
    <row r="50" spans="1:26" s="143" customFormat="1" ht="30">
      <c r="A50" s="277"/>
      <c r="B50" s="644" t="s">
        <v>182</v>
      </c>
      <c r="C50" s="645"/>
      <c r="D50" s="601" t="s">
        <v>99</v>
      </c>
      <c r="E50" s="384"/>
      <c r="F50" s="383" t="s">
        <v>610</v>
      </c>
      <c r="G50" s="55"/>
      <c r="H50" s="93" t="s">
        <v>772</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75">
      <c r="A51" s="277"/>
      <c r="B51" s="644" t="s">
        <v>183</v>
      </c>
      <c r="C51" s="645"/>
      <c r="D51" s="601" t="s">
        <v>89</v>
      </c>
      <c r="E51" s="384">
        <v>0</v>
      </c>
      <c r="F51" s="383" t="s">
        <v>610</v>
      </c>
      <c r="G51" s="55"/>
      <c r="H51" s="93" t="s">
        <v>773</v>
      </c>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90">
      <c r="A52" s="277"/>
      <c r="B52" s="644" t="s">
        <v>184</v>
      </c>
      <c r="C52" s="645"/>
      <c r="D52" s="193"/>
      <c r="E52" s="147">
        <f>E48+E50+E51</f>
        <v>16892463</v>
      </c>
      <c r="F52" s="194"/>
      <c r="G52" s="194"/>
      <c r="H52" s="280" t="s">
        <v>693</v>
      </c>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951" t="s">
        <v>774</v>
      </c>
      <c r="H55" s="987"/>
      <c r="I55" s="10"/>
      <c r="J55" s="40" t="str">
        <f>G55</f>
        <v xml:space="preserve">The allocated government funds were not spent during this period. This is basically because of the (1) lengthy government  procurement process, particularly for internally generated funds, and (2) delay in the approval of basket funds from the World Bank. </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0.49683714705882354</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180">
      <c r="A57" s="750" t="s">
        <v>190</v>
      </c>
      <c r="B57" s="751"/>
      <c r="C57" s="751"/>
      <c r="D57" s="751"/>
      <c r="E57" s="752"/>
      <c r="F57" s="592" t="s">
        <v>78</v>
      </c>
      <c r="G57" s="951" t="s">
        <v>775</v>
      </c>
      <c r="H57" s="987"/>
      <c r="I57" s="10"/>
      <c r="J57" s="40" t="str">
        <f>G57</f>
        <v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790" t="s">
        <v>776</v>
      </c>
      <c r="G60" s="791"/>
      <c r="H60" s="861"/>
      <c r="I60" s="10"/>
      <c r="J60" s="36"/>
      <c r="K60" s="7"/>
      <c r="L60" s="31"/>
      <c r="M60" s="52">
        <f>E60</f>
        <v>0</v>
      </c>
      <c r="N60" s="31"/>
      <c r="O60" s="31"/>
      <c r="P60" s="31"/>
      <c r="Q60" s="7" t="str">
        <f>F60</f>
        <v xml:space="preserve">Pharmaceutical Fund and Supply Agency (PFSA) </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255.75" thickBot="1">
      <c r="A62" s="742" t="s">
        <v>194</v>
      </c>
      <c r="B62" s="633"/>
      <c r="C62" s="634"/>
      <c r="D62" s="790" t="s">
        <v>777</v>
      </c>
      <c r="E62" s="791"/>
      <c r="F62" s="791"/>
      <c r="G62" s="791"/>
      <c r="H62" s="861"/>
      <c r="I62" s="599"/>
      <c r="J62" s="36"/>
      <c r="K62" s="7" t="str">
        <f>A62</f>
        <v xml:space="preserve">B14. Please note any additional comments about finance and procurement.
</v>
      </c>
      <c r="L62" s="31"/>
      <c r="M62" s="31"/>
      <c r="N62" s="31"/>
      <c r="O62" s="7" t="str">
        <f>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89</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90.75" thickBot="1">
      <c r="A78" s="731" t="s">
        <v>214</v>
      </c>
      <c r="B78" s="700"/>
      <c r="C78" s="732"/>
      <c r="D78" s="966" t="s">
        <v>778</v>
      </c>
      <c r="E78" s="967"/>
      <c r="F78" s="967"/>
      <c r="G78" s="967"/>
      <c r="H78" s="986"/>
      <c r="I78" s="599"/>
      <c r="J78" s="36"/>
      <c r="K78" s="7" t="str">
        <f>A78</f>
        <v>C2. Please note any comments about the commodities offered.</v>
      </c>
      <c r="L78" s="31"/>
      <c r="M78" s="31"/>
      <c r="N78" s="31"/>
      <c r="O78" s="7" t="str">
        <f>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88" t="s">
        <v>779</v>
      </c>
      <c r="D83" s="969" t="s">
        <v>780</v>
      </c>
      <c r="E83" s="970"/>
      <c r="F83" s="574" t="s">
        <v>78</v>
      </c>
      <c r="G83" s="724" t="s">
        <v>78</v>
      </c>
      <c r="H83" s="725"/>
      <c r="I83" s="17"/>
      <c r="J83" s="40" t="str">
        <f>G83</f>
        <v>Yes</v>
      </c>
      <c r="K83" s="7" t="str">
        <f>B83</f>
        <v>a</v>
      </c>
      <c r="L83" s="31"/>
      <c r="M83" s="41">
        <f>E83</f>
        <v>0</v>
      </c>
      <c r="N83" s="31"/>
      <c r="O83" s="31"/>
      <c r="P83" s="31"/>
      <c r="Q83" s="31"/>
      <c r="R83" s="7"/>
      <c r="S83" s="7" t="str">
        <f>D83</f>
        <v>2006-2015</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5">
      <c r="A90" s="204"/>
      <c r="B90" s="644" t="s">
        <v>227</v>
      </c>
      <c r="C90" s="644"/>
      <c r="D90" s="794" t="s">
        <v>781</v>
      </c>
      <c r="E90" s="795"/>
      <c r="F90" s="795"/>
      <c r="G90" s="795"/>
      <c r="H90" s="855"/>
      <c r="I90" s="17"/>
      <c r="J90" s="40"/>
      <c r="K90" s="7" t="str">
        <f>B90</f>
        <v>a. If yes, describe the policies.</v>
      </c>
      <c r="L90" s="31"/>
      <c r="M90" s="31"/>
      <c r="N90" s="33"/>
      <c r="O90" s="34" t="str">
        <f>D90</f>
        <v xml:space="preserve">National RH Strategy (mentions enhancing CS through the effective use of social marketing), Adolesent Reproductive Health Strategy, Family Planning Policy Guideline </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78</v>
      </c>
      <c r="H118" s="647"/>
      <c r="I118" s="43"/>
      <c r="J118" s="40" t="str">
        <f t="shared" si="3"/>
        <v>Yes</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973" t="s">
        <v>782</v>
      </c>
      <c r="G119" s="974"/>
      <c r="H119" s="984"/>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976">
        <v>2010</v>
      </c>
      <c r="G120" s="977"/>
      <c r="H120" s="985"/>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790" t="s">
        <v>783</v>
      </c>
      <c r="E121" s="791"/>
      <c r="F121" s="791"/>
      <c r="G121" s="791"/>
      <c r="H121" s="861"/>
      <c r="I121" s="43"/>
      <c r="J121" s="30"/>
      <c r="K121" s="7" t="str">
        <f>A121</f>
        <v xml:space="preserve">D10. Name of the list(s)
</v>
      </c>
      <c r="L121" s="7"/>
      <c r="M121" s="31"/>
      <c r="N121" s="31"/>
      <c r="O121" s="7" t="str">
        <f>D121</f>
        <v xml:space="preserve"> Essential Medicine List (EML)</v>
      </c>
      <c r="P121" s="31"/>
      <c r="Q121" s="1"/>
      <c r="R121" s="31"/>
      <c r="S121" s="32"/>
      <c r="T121" s="2"/>
      <c r="U121" s="2"/>
      <c r="V121" s="2"/>
      <c r="W121" s="57"/>
      <c r="X121" s="57"/>
      <c r="Y121" s="1"/>
      <c r="Z121" s="92"/>
    </row>
    <row r="122" spans="1:26" s="209" customFormat="1" ht="34.5" customHeight="1">
      <c r="A122" s="652" t="s">
        <v>260</v>
      </c>
      <c r="B122" s="644"/>
      <c r="C122" s="645"/>
      <c r="D122" s="790" t="s">
        <v>784</v>
      </c>
      <c r="E122" s="791"/>
      <c r="F122" s="791"/>
      <c r="G122" s="791"/>
      <c r="H122" s="861"/>
      <c r="I122" s="43"/>
      <c r="J122" s="30"/>
      <c r="K122" s="7" t="str">
        <f>A122</f>
        <v xml:space="preserve">D11. Notes about the list(s)
</v>
      </c>
      <c r="L122" s="7"/>
      <c r="M122" s="31"/>
      <c r="N122" s="31"/>
      <c r="O122" s="7" t="str">
        <f>D122</f>
        <v xml:space="preserve">Ethiopia has the List of Drugs for Ethiopia (LIDE) and Essential Medicines List published in 2010. </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2010</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78</v>
      </c>
      <c r="H134" s="647"/>
      <c r="I134" s="599"/>
      <c r="J134" s="40" t="str">
        <f t="shared" si="5"/>
        <v>Yes</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78</v>
      </c>
      <c r="H137" s="647"/>
      <c r="I137" s="599"/>
      <c r="J137" s="40" t="str">
        <f t="shared" si="5"/>
        <v>Yes</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790" t="s">
        <v>610</v>
      </c>
      <c r="G142" s="791"/>
      <c r="H142" s="861"/>
      <c r="I142" s="599"/>
      <c r="J142" s="40"/>
      <c r="K142" s="7"/>
      <c r="L142" s="31"/>
      <c r="M142" s="7"/>
      <c r="N142" s="31"/>
      <c r="O142" s="31"/>
      <c r="P142" s="31"/>
      <c r="Q142" s="7" t="str">
        <f>F142</f>
        <v>07/10-06/11</v>
      </c>
      <c r="R142" s="7" t="str">
        <f>B142</f>
        <v xml:space="preserve">j. Time period of reports reviewed
(mm/yy - mm/yy) (for example, reports from 1/11-12/11) </v>
      </c>
      <c r="S142" s="31"/>
      <c r="T142" s="20"/>
      <c r="U142" s="20"/>
      <c r="V142" s="20"/>
      <c r="W142" s="68"/>
      <c r="X142" s="68"/>
      <c r="Y142" s="69"/>
      <c r="Z142" s="86"/>
    </row>
    <row r="143" spans="1:26" s="143" customFormat="1" ht="75">
      <c r="A143" s="204"/>
      <c r="B143" s="644" t="s">
        <v>273</v>
      </c>
      <c r="C143" s="644"/>
      <c r="D143" s="644"/>
      <c r="E143" s="644"/>
      <c r="F143" s="790" t="s">
        <v>785</v>
      </c>
      <c r="G143" s="791"/>
      <c r="H143" s="861"/>
      <c r="I143" s="599"/>
      <c r="J143" s="40"/>
      <c r="K143" s="7"/>
      <c r="L143" s="7"/>
      <c r="M143" s="31"/>
      <c r="N143" s="31"/>
      <c r="O143" s="31"/>
      <c r="P143" s="31"/>
      <c r="Q143" s="7" t="str">
        <f>F143</f>
        <v>LMIS reports. The FMOH has entered an agreement with anonymous donors for the procurement and direct delivery of IUCD's to SDPs through DKT. Therefore, DKT has been the procurement and distribution agent for the public sector facilities for IUCD's.</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135.75" thickBot="1">
      <c r="A147" s="637" t="s">
        <v>277</v>
      </c>
      <c r="B147" s="638"/>
      <c r="C147" s="639"/>
      <c r="D147" s="979" t="s">
        <v>786</v>
      </c>
      <c r="E147" s="980"/>
      <c r="F147" s="980"/>
      <c r="G147" s="980"/>
      <c r="H147" s="981"/>
      <c r="I147" s="599"/>
      <c r="J147" s="40"/>
      <c r="K147" s="7" t="str">
        <f>A147</f>
        <v xml:space="preserve">F. Please note any overall comments about challenges and/or successes with contraceptive security in your country.
</v>
      </c>
      <c r="L147" s="31"/>
      <c r="M147" s="31"/>
      <c r="N147" s="31"/>
      <c r="O147" s="7" t="str">
        <f>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0F00-000000000000}">
      <formula1>$Y$1:$Y$14</formula1>
    </dataValidation>
    <dataValidation type="list" allowBlank="1" showInputMessage="1" showErrorMessage="1" error="Please choose from the dropdown list." sqref="H24" xr:uid="{00000000-0002-0000-0F00-000001000000}">
      <formula1>$O$1:$O$7</formula1>
    </dataValidation>
    <dataValidation type="list" allowBlank="1" showInputMessage="1" showErrorMessage="1" error="Please choose from the dropdown list." sqref="F59:H59" xr:uid="{00000000-0002-0000-0F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F00-000003000000}">
      <formula1>$N$1:$N$2</formula1>
    </dataValidation>
    <dataValidation type="list" allowBlank="1" showInputMessage="1" showErrorMessage="1" errorTitle="Choose from dropdown" error="Please choose from the dropdown list." prompt="Please select from the dropdown list." sqref="G131 H80 D66:D71 H12 D15" xr:uid="{00000000-0002-0000-0F00-000004000000}">
      <formula1>$W$1:$W$5</formula1>
    </dataValidation>
    <dataValidation type="list" allowBlank="1" showInputMessage="1" showErrorMessage="1" error="Please choose from the dropdown list." sqref="F57 D42 D48 H37 D50:D51 D40 H31:H32 F61 F83:G83 F84 G140:H140 F66:H76 H87 D72:D76 G104:G106 H99:H101 D99:D101 H91 H89 G145:G146 G125:G128 D26 D16:D23 H25 G133:G139 G141 G109:G118" xr:uid="{00000000-0002-0000-0F00-000005000000}">
      <formula1>$W$1:$W$5</formula1>
    </dataValidation>
  </dataValidations>
  <hyperlinks>
    <hyperlink ref="A5:C5" location="Introduction!R10" display="To jump to the Introduction sheet, click here." xr:uid="{00000000-0004-0000-0F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4">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1584</v>
      </c>
      <c r="B8" s="800"/>
      <c r="C8" s="800"/>
      <c r="D8" s="1077"/>
      <c r="E8" s="1077"/>
      <c r="F8" s="1077"/>
      <c r="G8" s="1077"/>
      <c r="H8" s="1077"/>
      <c r="I8" s="417"/>
      <c r="J8" s="406">
        <f>G8</f>
        <v>0</v>
      </c>
      <c r="K8" s="402" t="str">
        <f>A8</f>
        <v>Country: The Gambia</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787</v>
      </c>
      <c r="E13" s="679"/>
      <c r="F13" s="679"/>
      <c r="G13" s="679"/>
      <c r="H13" s="680"/>
      <c r="I13" s="417"/>
      <c r="J13" s="407"/>
      <c r="K13" s="402" t="str">
        <f>B13</f>
        <v>a. What is the name of the committee?</v>
      </c>
      <c r="L13" s="428" t="str">
        <f>D13</f>
        <v>Reproductive Health Commodity Security (RHCS) Committee</v>
      </c>
      <c r="M13" s="401"/>
      <c r="N13" s="401"/>
      <c r="O13" s="403" t="str">
        <f>D13</f>
        <v>Reproductive Health Commodity Security (RHCS)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89</v>
      </c>
      <c r="E15" s="177" t="s">
        <v>128</v>
      </c>
      <c r="F15" s="649"/>
      <c r="G15" s="650"/>
      <c r="H15" s="651"/>
      <c r="I15" s="417"/>
      <c r="J15" s="407"/>
      <c r="K15" s="402" t="str">
        <f t="shared" ref="K15:K23" si="0">B15</f>
        <v>a. Social marketing</v>
      </c>
      <c r="L15" s="401"/>
      <c r="M15" s="401"/>
      <c r="N15" s="401"/>
      <c r="O15" s="402"/>
      <c r="P15" s="401"/>
      <c r="Q15" s="402">
        <f t="shared" ref="Q15:Q23" si="1">F15</f>
        <v>0</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788</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Bafrow, Gambia Family Planning Association (GFPA)</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789</v>
      </c>
      <c r="G17" s="650"/>
      <c r="H17" s="651"/>
      <c r="I17" s="417"/>
      <c r="J17" s="407"/>
      <c r="K17" s="402" t="str">
        <f t="shared" si="0"/>
        <v>c. Commercial sector (for example: pharmacy associations, manufacturers, etc.)</v>
      </c>
      <c r="L17" s="401"/>
      <c r="M17" s="401"/>
      <c r="N17" s="401"/>
      <c r="O17" s="402"/>
      <c r="P17" s="401"/>
      <c r="Q17" s="402" t="str">
        <f t="shared" si="1"/>
        <v xml:space="preserve">Private pharmacy </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552</v>
      </c>
      <c r="G18" s="650"/>
      <c r="H18" s="651"/>
      <c r="I18" s="417"/>
      <c r="J18" s="407"/>
      <c r="K18" s="402" t="str">
        <f t="shared" si="0"/>
        <v>d. Donors</v>
      </c>
      <c r="L18" s="401"/>
      <c r="M18" s="401"/>
      <c r="N18" s="401"/>
      <c r="O18" s="402"/>
      <c r="P18" s="401"/>
      <c r="Q18" s="402" t="str">
        <f t="shared" si="1"/>
        <v>UNFPA</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790</v>
      </c>
      <c r="G19" s="650"/>
      <c r="H19" s="651"/>
      <c r="I19" s="417"/>
      <c r="J19" s="407"/>
      <c r="K19" s="402" t="str">
        <f t="shared" si="0"/>
        <v>e. UN agencies</v>
      </c>
      <c r="L19" s="401"/>
      <c r="M19" s="401"/>
      <c r="N19" s="401"/>
      <c r="O19" s="402"/>
      <c r="P19" s="401"/>
      <c r="Q19" s="402" t="str">
        <f t="shared" si="1"/>
        <v>WHO, UNICEF</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791</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Two Regional Health Teams (RHT), Directorate of Planning, Reproductive and Child Health (RCH) Department</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792</v>
      </c>
      <c r="G21" s="650"/>
      <c r="H21" s="651"/>
      <c r="I21" s="417"/>
      <c r="J21" s="407"/>
      <c r="K21" s="402" t="str">
        <f t="shared" si="0"/>
        <v>g. Central Medical Store or Central Warehouse</v>
      </c>
      <c r="L21" s="401"/>
      <c r="M21" s="401"/>
      <c r="N21" s="401"/>
      <c r="O21" s="402"/>
      <c r="P21" s="401"/>
      <c r="Q21" s="402" t="str">
        <f t="shared" si="1"/>
        <v>National Pharmaceutical Services</v>
      </c>
      <c r="R21" s="401"/>
      <c r="S21" s="401"/>
      <c r="T21" s="175"/>
      <c r="U21" s="175"/>
      <c r="V21" s="175"/>
      <c r="W21" s="409"/>
      <c r="X21" s="409"/>
      <c r="Z21" s="427"/>
    </row>
    <row r="22" spans="1:134" s="143" customFormat="1" ht="30">
      <c r="A22" s="204"/>
      <c r="B22" s="713" t="s">
        <v>139</v>
      </c>
      <c r="C22" s="713"/>
      <c r="D22" s="570" t="s">
        <v>99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ht="30">
      <c r="A23" s="204"/>
      <c r="B23" s="713" t="s">
        <v>140</v>
      </c>
      <c r="C23" s="713"/>
      <c r="D23" s="570" t="s">
        <v>99</v>
      </c>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78</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793</v>
      </c>
      <c r="G26" s="181" t="s">
        <v>145</v>
      </c>
      <c r="H26" s="272" t="s">
        <v>794</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t="s">
        <v>99</v>
      </c>
      <c r="H29" s="765"/>
      <c r="I29" s="439"/>
      <c r="J29" s="406" t="str">
        <f>G29</f>
        <v>Don't know</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555</v>
      </c>
      <c r="F30" s="183" t="s">
        <v>152</v>
      </c>
      <c r="G30" s="766" t="s">
        <v>637</v>
      </c>
      <c r="H30" s="767"/>
      <c r="I30" s="439"/>
      <c r="J30" s="406" t="str">
        <f>G30</f>
        <v>USAID | DELIVER PROJECT</v>
      </c>
      <c r="K30" s="402"/>
      <c r="L30" s="401"/>
      <c r="M30" s="440" t="str">
        <f>E30</f>
        <v>01/11-12/11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99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135">
      <c r="A35" s="204"/>
      <c r="B35" s="644" t="s">
        <v>160</v>
      </c>
      <c r="C35" s="644"/>
      <c r="D35" s="645"/>
      <c r="E35" s="146" t="s">
        <v>99</v>
      </c>
      <c r="F35" s="139" t="s">
        <v>555</v>
      </c>
      <c r="G35" s="190"/>
      <c r="H35" s="280" t="s">
        <v>795</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89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105">
      <c r="A40" s="277"/>
      <c r="B40" s="644" t="s">
        <v>168</v>
      </c>
      <c r="C40" s="645"/>
      <c r="D40" s="601" t="s">
        <v>89</v>
      </c>
      <c r="E40" s="146">
        <v>0</v>
      </c>
      <c r="F40" s="139" t="s">
        <v>555</v>
      </c>
      <c r="G40" s="190" t="s">
        <v>796</v>
      </c>
      <c r="H40" s="276" t="s">
        <v>797</v>
      </c>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89</v>
      </c>
      <c r="E42" s="146">
        <v>0</v>
      </c>
      <c r="F42" s="139" t="s">
        <v>555</v>
      </c>
      <c r="G42" s="190" t="s">
        <v>796</v>
      </c>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798</v>
      </c>
      <c r="E43" s="679"/>
      <c r="F43" s="679"/>
      <c r="G43" s="679"/>
      <c r="H43" s="680"/>
      <c r="I43" s="444"/>
      <c r="J43" s="438"/>
      <c r="K43" s="402" t="str">
        <f>C43</f>
        <v>i. Specify source(s) of other government funds spent (for example: basket funding or specific donor)</v>
      </c>
      <c r="L43" s="401"/>
      <c r="M43" s="401"/>
      <c r="N43" s="401"/>
      <c r="O43" s="403" t="str">
        <f>D43</f>
        <v xml:space="preserve">UNFPA </v>
      </c>
      <c r="P43" s="401"/>
      <c r="Q43" s="401"/>
      <c r="R43" s="401"/>
      <c r="S43" s="401"/>
      <c r="T43" s="175"/>
      <c r="U43" s="175"/>
      <c r="V43" s="175"/>
      <c r="W43" s="409"/>
      <c r="X43" s="409"/>
      <c r="Z43" s="427"/>
    </row>
    <row r="44" spans="1:26" s="143" customFormat="1" ht="45">
      <c r="A44" s="277"/>
      <c r="B44" s="644" t="s">
        <v>172</v>
      </c>
      <c r="C44" s="645"/>
      <c r="D44" s="193"/>
      <c r="E44" s="147">
        <f>E40+E42</f>
        <v>0</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ht="30">
      <c r="A48" s="277"/>
      <c r="B48" s="644" t="s">
        <v>180</v>
      </c>
      <c r="C48" s="645"/>
      <c r="D48" s="601" t="s">
        <v>78</v>
      </c>
      <c r="E48" s="146">
        <v>500000</v>
      </c>
      <c r="F48" s="139" t="s">
        <v>555</v>
      </c>
      <c r="G48" s="140" t="s">
        <v>800</v>
      </c>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799</v>
      </c>
      <c r="E49" s="755"/>
      <c r="F49" s="755"/>
      <c r="G49" s="755"/>
      <c r="H49" s="756"/>
      <c r="I49" s="148"/>
      <c r="J49" s="438"/>
      <c r="K49" s="402" t="str">
        <f>C49</f>
        <v xml:space="preserve">i. Specify source(s) of in-kind donations </v>
      </c>
      <c r="L49" s="401"/>
      <c r="M49" s="401"/>
      <c r="N49" s="401"/>
      <c r="O49" s="403" t="str">
        <f>D49</f>
        <v>UNFPA regular support for The Gambia</v>
      </c>
      <c r="P49" s="401"/>
      <c r="Q49" s="401"/>
      <c r="R49" s="401"/>
      <c r="S49" s="401"/>
      <c r="T49" s="175"/>
      <c r="U49" s="175"/>
      <c r="V49" s="175"/>
      <c r="W49" s="409"/>
      <c r="X49" s="409"/>
      <c r="Z49" s="427"/>
    </row>
    <row r="50" spans="1:26" s="143" customFormat="1" ht="30">
      <c r="A50" s="277"/>
      <c r="B50" s="644" t="s">
        <v>182</v>
      </c>
      <c r="C50" s="645"/>
      <c r="D50" s="601" t="s">
        <v>78</v>
      </c>
      <c r="E50" s="146"/>
      <c r="F50" s="139" t="s">
        <v>99</v>
      </c>
      <c r="G50" s="140"/>
      <c r="H50" s="279" t="s">
        <v>708</v>
      </c>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555</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395">
        <f>E48</f>
        <v>500000</v>
      </c>
      <c r="F52" s="194"/>
      <c r="G52" s="194"/>
      <c r="H52" s="280" t="s">
        <v>801</v>
      </c>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489">
        <v>0</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496" t="s">
        <v>99</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89</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96</v>
      </c>
      <c r="G60" s="650"/>
      <c r="H60" s="6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45.75" thickBot="1">
      <c r="A62" s="742" t="s">
        <v>194</v>
      </c>
      <c r="B62" s="633"/>
      <c r="C62" s="634"/>
      <c r="D62" s="659" t="s">
        <v>802</v>
      </c>
      <c r="E62" s="660"/>
      <c r="F62" s="660"/>
      <c r="G62" s="660"/>
      <c r="H62" s="661"/>
      <c r="I62" s="417"/>
      <c r="J62" s="438"/>
      <c r="K62" s="402" t="str">
        <f>A62</f>
        <v xml:space="preserve">B14. Please note any additional comments about finance and procurement.
</v>
      </c>
      <c r="L62" s="401"/>
      <c r="M62" s="401"/>
      <c r="N62" s="401"/>
      <c r="O62" s="402" t="str">
        <f>D62</f>
        <v>UNFPA finances and procures contraceptives from the the suppliers directly.</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96</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96</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96</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89</v>
      </c>
      <c r="E69" s="728"/>
      <c r="F69" s="571" t="s">
        <v>78</v>
      </c>
      <c r="G69" s="571" t="s">
        <v>78</v>
      </c>
      <c r="H69" s="284" t="s">
        <v>96</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96</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96</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96</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89</v>
      </c>
      <c r="E73" s="728"/>
      <c r="F73" s="571" t="s">
        <v>78</v>
      </c>
      <c r="G73" s="571" t="s">
        <v>78</v>
      </c>
      <c r="H73" s="284" t="s">
        <v>96</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89</v>
      </c>
      <c r="E74" s="728"/>
      <c r="F74" s="571" t="s">
        <v>78</v>
      </c>
      <c r="G74" s="571" t="s">
        <v>78</v>
      </c>
      <c r="H74" s="284" t="s">
        <v>96</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89</v>
      </c>
      <c r="E75" s="728"/>
      <c r="F75" s="571" t="s">
        <v>78</v>
      </c>
      <c r="G75" s="571" t="s">
        <v>78</v>
      </c>
      <c r="H75" s="284" t="s">
        <v>96</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89</v>
      </c>
      <c r="E76" s="728"/>
      <c r="F76" s="571" t="s">
        <v>78</v>
      </c>
      <c r="G76" s="571" t="s">
        <v>78</v>
      </c>
      <c r="H76" s="284" t="s">
        <v>96</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60.75" thickBot="1">
      <c r="A78" s="731" t="s">
        <v>214</v>
      </c>
      <c r="B78" s="700"/>
      <c r="C78" s="732"/>
      <c r="D78" s="659" t="s">
        <v>803</v>
      </c>
      <c r="E78" s="660"/>
      <c r="F78" s="660"/>
      <c r="G78" s="660"/>
      <c r="H78" s="661"/>
      <c r="I78" s="417"/>
      <c r="J78" s="438"/>
      <c r="K78" s="402" t="str">
        <f>A78</f>
        <v>C2. Please note any comments about the commodities offered.</v>
      </c>
      <c r="L78" s="401"/>
      <c r="M78" s="401"/>
      <c r="N78" s="401"/>
      <c r="O78" s="402" t="str">
        <f>D78</f>
        <v xml:space="preserve">The provision of methods involving surgical procedures is limited to facilities with operation facilities (mostly hospitals and major health centres). Emergency contraceptives and CycleBeads are not in country yet. The Jadelle implant was available for a pilot. </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804</v>
      </c>
      <c r="D83" s="722" t="s">
        <v>805</v>
      </c>
      <c r="E83" s="723"/>
      <c r="F83" s="574" t="s">
        <v>78</v>
      </c>
      <c r="G83" s="724" t="s">
        <v>78</v>
      </c>
      <c r="H83" s="725"/>
      <c r="I83" s="457"/>
      <c r="J83" s="447" t="str">
        <f>G83</f>
        <v>Yes</v>
      </c>
      <c r="K83" s="402" t="str">
        <f>B83</f>
        <v>a</v>
      </c>
      <c r="L83" s="401"/>
      <c r="M83" s="428">
        <f>E83</f>
        <v>0</v>
      </c>
      <c r="N83" s="401"/>
      <c r="O83" s="401"/>
      <c r="P83" s="401"/>
      <c r="Q83" s="401"/>
      <c r="R83" s="402"/>
      <c r="S83" s="402" t="str">
        <f>D83</f>
        <v>2011-2015</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806</v>
      </c>
      <c r="F85" s="679"/>
      <c r="G85" s="679"/>
      <c r="H85" s="680"/>
      <c r="I85" s="457"/>
      <c r="J85" s="447"/>
      <c r="K85" s="402"/>
      <c r="L85" s="401"/>
      <c r="M85" s="428" t="str">
        <f>E85</f>
        <v>Private/commercial/NGO</v>
      </c>
      <c r="N85" s="428" t="str">
        <f>E85</f>
        <v>Private/commercial/NGO</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99</v>
      </c>
      <c r="F86" s="679"/>
      <c r="G86" s="679"/>
      <c r="H86" s="680"/>
      <c r="I86" s="457"/>
      <c r="J86" s="447"/>
      <c r="K86" s="402"/>
      <c r="L86" s="401"/>
      <c r="M86" s="428" t="str">
        <f>E86</f>
        <v>Don't know</v>
      </c>
      <c r="N86" s="428" t="str">
        <f>E86</f>
        <v>Don't know</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807</v>
      </c>
      <c r="E88" s="679"/>
      <c r="F88" s="679"/>
      <c r="G88" s="679"/>
      <c r="H88" s="680"/>
      <c r="I88" s="457"/>
      <c r="J88" s="447"/>
      <c r="K88" s="402" t="str">
        <f>B88</f>
        <v>a. If yes, describe the policies.</v>
      </c>
      <c r="L88" s="401"/>
      <c r="M88" s="401"/>
      <c r="N88" s="458"/>
      <c r="O88" s="403" t="str">
        <f>D88</f>
        <v>Duty fees</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ht="30">
      <c r="A90" s="204"/>
      <c r="B90" s="644" t="s">
        <v>227</v>
      </c>
      <c r="C90" s="644"/>
      <c r="D90" s="678" t="s">
        <v>808</v>
      </c>
      <c r="E90" s="679"/>
      <c r="F90" s="679"/>
      <c r="G90" s="679"/>
      <c r="H90" s="680"/>
      <c r="I90" s="457"/>
      <c r="J90" s="447"/>
      <c r="K90" s="402" t="str">
        <f>B90</f>
        <v>a. If yes, describe the policies.</v>
      </c>
      <c r="L90" s="401"/>
      <c r="M90" s="401"/>
      <c r="N90" s="458"/>
      <c r="O90" s="403" t="str">
        <f>D90</f>
        <v>It is free to advertise services and products, and the private sector can determine prices.</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15" customHeight="1">
      <c r="A94" s="290"/>
      <c r="B94" s="204" t="s">
        <v>222</v>
      </c>
      <c r="C94" s="650" t="s">
        <v>809</v>
      </c>
      <c r="D94" s="688"/>
      <c r="E94" s="678" t="s">
        <v>810</v>
      </c>
      <c r="F94" s="681"/>
      <c r="G94" s="678" t="s">
        <v>810</v>
      </c>
      <c r="H94" s="681"/>
      <c r="I94" s="463"/>
      <c r="J94" s="447" t="str">
        <f>G94</f>
        <v>Only trained providers can offer the service.</v>
      </c>
      <c r="K94" s="402"/>
      <c r="L94" s="401"/>
      <c r="M94" s="428" t="str">
        <f>E94</f>
        <v>Only trained providers can offer the service.</v>
      </c>
      <c r="N94" s="401"/>
      <c r="O94" s="402"/>
      <c r="P94" s="402" t="str">
        <f>C94</f>
        <v>IUCDs</v>
      </c>
      <c r="Q94" s="401"/>
      <c r="R94" s="401"/>
      <c r="S94" s="401"/>
      <c r="T94" s="175"/>
      <c r="U94" s="462" t="str">
        <f>E94</f>
        <v>Only trained providers can offer the service.</v>
      </c>
      <c r="V94" s="175"/>
      <c r="W94" s="409"/>
      <c r="X94" s="409"/>
      <c r="Z94" s="427"/>
    </row>
    <row r="95" spans="1:26" s="143" customFormat="1" ht="15" customHeight="1">
      <c r="A95" s="290"/>
      <c r="B95" s="204" t="s">
        <v>234</v>
      </c>
      <c r="C95" s="650" t="s">
        <v>811</v>
      </c>
      <c r="D95" s="688"/>
      <c r="E95" s="678" t="s">
        <v>810</v>
      </c>
      <c r="F95" s="681"/>
      <c r="G95" s="678" t="s">
        <v>810</v>
      </c>
      <c r="H95" s="681"/>
      <c r="I95" s="463"/>
      <c r="J95" s="447" t="str">
        <f>G95</f>
        <v>Only trained providers can offer the service.</v>
      </c>
      <c r="K95" s="402"/>
      <c r="L95" s="401"/>
      <c r="M95" s="428" t="str">
        <f>E95</f>
        <v>Only trained providers can offer the service.</v>
      </c>
      <c r="N95" s="401"/>
      <c r="O95" s="402"/>
      <c r="P95" s="402" t="str">
        <f>C95</f>
        <v>Jadelle implants</v>
      </c>
      <c r="Q95" s="401"/>
      <c r="R95" s="401"/>
      <c r="S95" s="401"/>
      <c r="T95" s="175"/>
      <c r="U95" s="462" t="str">
        <f>E95</f>
        <v>Only trained providers can offer the service.</v>
      </c>
      <c r="V95" s="175"/>
      <c r="W95" s="409"/>
      <c r="X95" s="409"/>
      <c r="Z95" s="427"/>
    </row>
    <row r="96" spans="1:26" s="143" customFormat="1" ht="15.75" customHeight="1" thickBot="1">
      <c r="A96" s="290"/>
      <c r="B96" s="205" t="s">
        <v>235</v>
      </c>
      <c r="C96" s="660"/>
      <c r="D96" s="691"/>
      <c r="E96" s="682"/>
      <c r="F96" s="684"/>
      <c r="G96" s="682"/>
      <c r="H96" s="994"/>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89</v>
      </c>
      <c r="H112" s="647"/>
      <c r="I112" s="214"/>
      <c r="J112" s="447" t="str">
        <f t="shared" si="3"/>
        <v>No</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2011</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596</v>
      </c>
      <c r="E121" s="650"/>
      <c r="F121" s="650"/>
      <c r="G121" s="650"/>
      <c r="H121" s="651"/>
      <c r="I121" s="214"/>
      <c r="J121" s="473"/>
      <c r="K121" s="402" t="str">
        <f>A121</f>
        <v xml:space="preserve">D10. Name of the list(s)
</v>
      </c>
      <c r="L121" s="402"/>
      <c r="M121" s="401"/>
      <c r="N121" s="401"/>
      <c r="O121" s="402" t="str">
        <f>D121</f>
        <v>Essential Drug List</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2007</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78</v>
      </c>
      <c r="H125" s="647"/>
      <c r="I125" s="214"/>
      <c r="J125" s="447" t="str">
        <f>G125</f>
        <v>Yes</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05.75" thickBot="1">
      <c r="A129" s="204" t="s">
        <v>267</v>
      </c>
      <c r="B129" s="644" t="s">
        <v>268</v>
      </c>
      <c r="C129" s="645"/>
      <c r="D129" s="659" t="s">
        <v>812</v>
      </c>
      <c r="E129" s="660"/>
      <c r="F129" s="660"/>
      <c r="G129" s="660"/>
      <c r="H129" s="661"/>
      <c r="I129" s="214"/>
      <c r="J129" s="473"/>
      <c r="K129" s="402" t="str">
        <f>B129</f>
        <v>f. Notes about the Poverty Reduction Strategy Paper</v>
      </c>
      <c r="L129" s="402"/>
      <c r="M129" s="401"/>
      <c r="N129" s="401"/>
      <c r="O129" s="402" t="str">
        <f>D129</f>
        <v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89</v>
      </c>
      <c r="H134" s="647"/>
      <c r="I134" s="417"/>
      <c r="J134" s="447" t="str">
        <f t="shared" si="5"/>
        <v>No</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96</v>
      </c>
      <c r="H136" s="647"/>
      <c r="I136" s="417"/>
      <c r="J136" s="447" t="str">
        <f t="shared" si="5"/>
        <v>N/A</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78</v>
      </c>
      <c r="H137" s="647"/>
      <c r="I137" s="417"/>
      <c r="J137" s="447" t="str">
        <f t="shared" si="5"/>
        <v>Yes</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96</v>
      </c>
      <c r="H140" s="647"/>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668</v>
      </c>
      <c r="G142" s="650"/>
      <c r="H142" s="651"/>
      <c r="I142" s="417"/>
      <c r="J142" s="447"/>
      <c r="K142" s="402"/>
      <c r="L142" s="401"/>
      <c r="M142" s="402"/>
      <c r="N142" s="401"/>
      <c r="O142" s="401"/>
      <c r="P142" s="401"/>
      <c r="Q142" s="402" t="str">
        <f>F142</f>
        <v>1/11-12/11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813</v>
      </c>
      <c r="G143" s="650"/>
      <c r="H143" s="651"/>
      <c r="I143" s="417"/>
      <c r="J143" s="447"/>
      <c r="K143" s="402"/>
      <c r="L143" s="402"/>
      <c r="M143" s="401"/>
      <c r="N143" s="401"/>
      <c r="O143" s="401"/>
      <c r="P143" s="401"/>
      <c r="Q143" s="402" t="str">
        <f>F143</f>
        <v>Contraceptive stock records</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89</v>
      </c>
      <c r="H145" s="647"/>
      <c r="I145" s="417"/>
      <c r="J145" s="447" t="str">
        <f>G145</f>
        <v>No</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75.75" thickBot="1">
      <c r="A147" s="637" t="s">
        <v>277</v>
      </c>
      <c r="B147" s="638"/>
      <c r="C147" s="639"/>
      <c r="D147" s="640" t="s">
        <v>814</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000-000000000000}">
      <formula1>$Y$1:$Y$14</formula1>
    </dataValidation>
    <dataValidation type="list" allowBlank="1" showInputMessage="1" showErrorMessage="1" error="Please choose from the dropdown list." sqref="H24" xr:uid="{00000000-0002-0000-1000-000001000000}">
      <formula1>$O$1:$O$7</formula1>
    </dataValidation>
    <dataValidation type="list" allowBlank="1" showInputMessage="1" showErrorMessage="1" error="Please choose from the dropdown list." sqref="F59:H59" xr:uid="{00000000-0002-0000-10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0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0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000-000005000000}">
      <formula1>$W$1:$W$5</formula1>
    </dataValidation>
  </dataValidations>
  <hyperlinks>
    <hyperlink ref="A5:C5" location="Introduction!R10" display="To jump to the Introduction sheet, click here." xr:uid="{00000000-0004-0000-10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3">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775" t="s">
        <v>1585</v>
      </c>
      <c r="B8" s="775"/>
      <c r="C8" s="775"/>
      <c r="D8" s="1077"/>
      <c r="E8" s="1077"/>
      <c r="F8" s="1077"/>
      <c r="G8" s="1077"/>
      <c r="H8" s="1077"/>
      <c r="I8" s="417"/>
      <c r="J8" s="406">
        <f>G8</f>
        <v>0</v>
      </c>
      <c r="K8" s="402" t="str">
        <f>A8</f>
        <v>Country: Georgia</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815</v>
      </c>
      <c r="E13" s="679"/>
      <c r="F13" s="679"/>
      <c r="G13" s="679"/>
      <c r="H13" s="680"/>
      <c r="I13" s="417"/>
      <c r="J13" s="407"/>
      <c r="K13" s="402" t="str">
        <f>B13</f>
        <v>a. What is the name of the committee?</v>
      </c>
      <c r="L13" s="428" t="str">
        <f>D13</f>
        <v xml:space="preserve">National Reproductive Health Council </v>
      </c>
      <c r="M13" s="401"/>
      <c r="N13" s="401"/>
      <c r="O13" s="403" t="str">
        <f>D13</f>
        <v xml:space="preserve">National Reproductive Health Council </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89</v>
      </c>
      <c r="E15" s="177" t="s">
        <v>128</v>
      </c>
      <c r="F15" s="649"/>
      <c r="G15" s="650"/>
      <c r="H15" s="651"/>
      <c r="I15" s="417"/>
      <c r="J15" s="407"/>
      <c r="K15" s="402" t="str">
        <f t="shared" ref="K15:K23" si="0">B15</f>
        <v>a. Social marketing</v>
      </c>
      <c r="L15" s="401"/>
      <c r="M15" s="401"/>
      <c r="N15" s="401"/>
      <c r="O15" s="402"/>
      <c r="P15" s="401"/>
      <c r="Q15" s="402">
        <f t="shared" ref="Q15:Q23" si="1">F15</f>
        <v>0</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816</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John Snow, Inc. (JSI)</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417"/>
      <c r="J17" s="407"/>
      <c r="K17" s="402" t="str">
        <f t="shared" si="0"/>
        <v>c. Commercial sector (for example: pharmacy associations, manufacturers, etc.)</v>
      </c>
      <c r="L17" s="401"/>
      <c r="M17" s="401"/>
      <c r="N17" s="401"/>
      <c r="O17" s="402"/>
      <c r="P17" s="401"/>
      <c r="Q17" s="402">
        <f t="shared" si="1"/>
        <v>0</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417"/>
      <c r="J18" s="407"/>
      <c r="K18" s="402" t="str">
        <f t="shared" si="0"/>
        <v>d. Donors</v>
      </c>
      <c r="L18" s="401"/>
      <c r="M18" s="401"/>
      <c r="N18" s="401"/>
      <c r="O18" s="402"/>
      <c r="P18" s="401"/>
      <c r="Q18" s="402" t="str">
        <f t="shared" si="1"/>
        <v>USAID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817</v>
      </c>
      <c r="G19" s="650"/>
      <c r="H19" s="651"/>
      <c r="I19" s="417"/>
      <c r="J19" s="407"/>
      <c r="K19" s="402" t="str">
        <f t="shared" si="0"/>
        <v>e. UN agencies</v>
      </c>
      <c r="L19" s="401"/>
      <c r="M19" s="401"/>
      <c r="N19" s="401"/>
      <c r="O19" s="402"/>
      <c r="P19" s="401"/>
      <c r="Q19" s="402" t="str">
        <f t="shared" si="1"/>
        <v>UNFPA, UNICEF, WHO</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89</v>
      </c>
      <c r="E20" s="178" t="s">
        <v>136</v>
      </c>
      <c r="F20" s="649"/>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f t="shared" si="1"/>
        <v>0</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96</v>
      </c>
      <c r="E21" s="178" t="s">
        <v>138</v>
      </c>
      <c r="F21" s="649"/>
      <c r="G21" s="650"/>
      <c r="H21" s="651"/>
      <c r="I21" s="417"/>
      <c r="J21" s="407"/>
      <c r="K21" s="402" t="str">
        <f t="shared" si="0"/>
        <v>g. Central Medical Store or Central Warehouse</v>
      </c>
      <c r="L21" s="401"/>
      <c r="M21" s="401"/>
      <c r="N21" s="401"/>
      <c r="O21" s="402"/>
      <c r="P21" s="401"/>
      <c r="Q21" s="402">
        <f t="shared" si="1"/>
        <v>0</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c r="A23" s="204"/>
      <c r="B23" s="713" t="s">
        <v>140</v>
      </c>
      <c r="C23" s="713"/>
      <c r="D23" s="570" t="s">
        <v>78</v>
      </c>
      <c r="E23" s="178" t="s">
        <v>138</v>
      </c>
      <c r="F23" s="649" t="s">
        <v>818</v>
      </c>
      <c r="G23" s="650"/>
      <c r="H23" s="651"/>
      <c r="I23" s="417"/>
      <c r="J23" s="407"/>
      <c r="K23" s="406" t="str">
        <f t="shared" si="0"/>
        <v>i. Other (for example: partners)</v>
      </c>
      <c r="L23" s="407"/>
      <c r="M23" s="407"/>
      <c r="N23" s="407"/>
      <c r="O23" s="406"/>
      <c r="P23" s="407"/>
      <c r="Q23" s="406" t="str">
        <f t="shared" si="1"/>
        <v>National Perinatal Center</v>
      </c>
      <c r="R23" s="407"/>
      <c r="S23" s="407"/>
      <c r="T23" s="407"/>
      <c r="U23" s="407"/>
      <c r="V23" s="407"/>
      <c r="W23" s="430"/>
      <c r="X23" s="430"/>
    </row>
    <row r="24" spans="1:134" s="143" customFormat="1">
      <c r="A24" s="652" t="s">
        <v>141</v>
      </c>
      <c r="B24" s="644"/>
      <c r="C24" s="644"/>
      <c r="D24" s="644"/>
      <c r="E24" s="644"/>
      <c r="F24" s="644"/>
      <c r="G24" s="644"/>
      <c r="H24" s="271" t="s">
        <v>94</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89</v>
      </c>
      <c r="E26" s="180" t="s">
        <v>144</v>
      </c>
      <c r="F26" s="137" t="s">
        <v>96</v>
      </c>
      <c r="G26" s="181" t="s">
        <v>145</v>
      </c>
      <c r="H26" s="272" t="s">
        <v>96</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t="s">
        <v>819</v>
      </c>
      <c r="H29" s="765"/>
      <c r="I29" s="439"/>
      <c r="J29" s="406" t="str">
        <f>G29</f>
        <v>Don’t know</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820</v>
      </c>
      <c r="F30" s="183" t="s">
        <v>152</v>
      </c>
      <c r="G30" s="766" t="s">
        <v>821</v>
      </c>
      <c r="H30" s="767"/>
      <c r="I30" s="439"/>
      <c r="J30" s="406" t="str">
        <f>G30</f>
        <v>JSI</v>
      </c>
      <c r="K30" s="402"/>
      <c r="L30" s="401"/>
      <c r="M30" s="440" t="str">
        <f>E30</f>
        <v>12/10-12/11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89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60">
      <c r="A35" s="204"/>
      <c r="B35" s="644" t="s">
        <v>160</v>
      </c>
      <c r="C35" s="644"/>
      <c r="D35" s="645"/>
      <c r="E35" s="146">
        <v>0</v>
      </c>
      <c r="F35" s="139" t="s">
        <v>555</v>
      </c>
      <c r="G35" s="138"/>
      <c r="H35" s="276" t="s">
        <v>822</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89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89</v>
      </c>
      <c r="E40" s="146">
        <v>0</v>
      </c>
      <c r="F40" s="139" t="s">
        <v>555</v>
      </c>
      <c r="G40" s="190"/>
      <c r="H40" s="276"/>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89</v>
      </c>
      <c r="E42" s="146">
        <v>0</v>
      </c>
      <c r="F42" s="139" t="s">
        <v>555</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0</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78</v>
      </c>
      <c r="E48" s="146">
        <v>77572</v>
      </c>
      <c r="F48" s="139" t="s">
        <v>555</v>
      </c>
      <c r="G48" s="140" t="s">
        <v>771</v>
      </c>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823</v>
      </c>
      <c r="E49" s="755"/>
      <c r="F49" s="755"/>
      <c r="G49" s="755"/>
      <c r="H49" s="756"/>
      <c r="I49" s="148"/>
      <c r="J49" s="438"/>
      <c r="K49" s="402" t="str">
        <f>C49</f>
        <v xml:space="preserve">i. Specify source(s) of in-kind donations </v>
      </c>
      <c r="L49" s="401"/>
      <c r="M49" s="401"/>
      <c r="N49" s="401"/>
      <c r="O49" s="403" t="str">
        <f>D49</f>
        <v>USAID (for JSI SUSTAIN Project to distribute contraceptives)</v>
      </c>
      <c r="P49" s="401"/>
      <c r="Q49" s="401"/>
      <c r="R49" s="401"/>
      <c r="S49" s="401"/>
      <c r="T49" s="175"/>
      <c r="U49" s="175"/>
      <c r="V49" s="175"/>
      <c r="W49" s="409"/>
      <c r="X49" s="409"/>
      <c r="Z49" s="427"/>
    </row>
    <row r="50" spans="1:26" s="143" customFormat="1" ht="30">
      <c r="A50" s="277"/>
      <c r="B50" s="644" t="s">
        <v>182</v>
      </c>
      <c r="C50" s="645"/>
      <c r="D50" s="601" t="s">
        <v>78</v>
      </c>
      <c r="E50" s="146">
        <v>24316</v>
      </c>
      <c r="F50" s="139" t="s">
        <v>555</v>
      </c>
      <c r="G50" s="140" t="s">
        <v>824</v>
      </c>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99</v>
      </c>
      <c r="E51" s="146"/>
      <c r="F51" s="139" t="s">
        <v>555</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101888</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0</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496" t="s">
        <v>99</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99</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96</v>
      </c>
      <c r="G60" s="650"/>
      <c r="H60" s="6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45.75" thickBot="1">
      <c r="A62" s="742" t="s">
        <v>194</v>
      </c>
      <c r="B62" s="633"/>
      <c r="C62" s="634"/>
      <c r="D62" s="659"/>
      <c r="E62" s="660"/>
      <c r="F62" s="660"/>
      <c r="G62" s="660"/>
      <c r="H62" s="661"/>
      <c r="I62" s="417"/>
      <c r="J62" s="438"/>
      <c r="K62" s="402" t="str">
        <f>A62</f>
        <v xml:space="preserve">B14. Please note any additional comments about finance and procurement.
</v>
      </c>
      <c r="L62" s="401"/>
      <c r="M62" s="401"/>
      <c r="N62" s="401"/>
      <c r="O62" s="402">
        <f>D62</f>
        <v>0</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96</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96</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89</v>
      </c>
      <c r="E68" s="728"/>
      <c r="F68" s="571" t="s">
        <v>96</v>
      </c>
      <c r="G68" s="571" t="s">
        <v>89</v>
      </c>
      <c r="H68" s="284" t="s">
        <v>89</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89</v>
      </c>
      <c r="E69" s="728"/>
      <c r="F69" s="571" t="s">
        <v>96</v>
      </c>
      <c r="G69" s="571" t="s">
        <v>89</v>
      </c>
      <c r="H69" s="284" t="s">
        <v>89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96</v>
      </c>
      <c r="G70" s="571" t="s">
        <v>89</v>
      </c>
      <c r="H70" s="284" t="s">
        <v>89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96</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96</v>
      </c>
      <c r="G72" s="571" t="s">
        <v>89</v>
      </c>
      <c r="H72" s="284" t="s">
        <v>89</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96</v>
      </c>
      <c r="G73" s="571" t="s">
        <v>89</v>
      </c>
      <c r="H73" s="284" t="s">
        <v>89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89</v>
      </c>
      <c r="E74" s="728"/>
      <c r="F74" s="571" t="s">
        <v>96</v>
      </c>
      <c r="G74" s="571" t="s">
        <v>89</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96</v>
      </c>
      <c r="G75" s="571" t="s">
        <v>89</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78</v>
      </c>
      <c r="E76" s="728"/>
      <c r="F76" s="571" t="s">
        <v>96</v>
      </c>
      <c r="G76" s="571" t="s">
        <v>89</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t="s">
        <v>825</v>
      </c>
      <c r="E78" s="660"/>
      <c r="F78" s="660"/>
      <c r="G78" s="660"/>
      <c r="H78" s="661"/>
      <c r="I78" s="417"/>
      <c r="J78" s="438"/>
      <c r="K78" s="402" t="str">
        <f>A78</f>
        <v>C2. Please note any comments about the commodities offered.</v>
      </c>
      <c r="L78" s="401"/>
      <c r="M78" s="401"/>
      <c r="N78" s="401"/>
      <c r="O78" s="402" t="str">
        <f>D78</f>
        <v>There are no government health facilities anymore; the entire health system is privatized.</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826</v>
      </c>
      <c r="D83" s="722" t="s">
        <v>827</v>
      </c>
      <c r="E83" s="723"/>
      <c r="F83" s="574" t="s">
        <v>78</v>
      </c>
      <c r="G83" s="724" t="s">
        <v>78</v>
      </c>
      <c r="H83" s="725"/>
      <c r="I83" s="457"/>
      <c r="J83" s="447" t="str">
        <f>G83</f>
        <v>Yes</v>
      </c>
      <c r="K83" s="402" t="str">
        <f>B83</f>
        <v>a</v>
      </c>
      <c r="L83" s="401"/>
      <c r="M83" s="428">
        <f>E83</f>
        <v>0</v>
      </c>
      <c r="N83" s="401"/>
      <c r="O83" s="401"/>
      <c r="P83" s="401"/>
      <c r="Q83" s="401"/>
      <c r="R83" s="402"/>
      <c r="S83" s="402" t="str">
        <f>D83</f>
        <v>2005-2015</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ht="54.75" customHeight="1">
      <c r="A85" s="204"/>
      <c r="B85" s="644" t="s">
        <v>224</v>
      </c>
      <c r="C85" s="644"/>
      <c r="D85" s="645"/>
      <c r="E85" s="678" t="s">
        <v>828</v>
      </c>
      <c r="F85" s="679"/>
      <c r="G85" s="679"/>
      <c r="H85" s="680"/>
      <c r="I85" s="457"/>
      <c r="J85" s="447"/>
      <c r="K85" s="402"/>
      <c r="L85" s="401"/>
      <c r="M85" s="428" t="str">
        <f>E85</f>
        <v>1) If the commodity is humanitarian it is not subject to any taxation, and the documentation fee is approximately 200 GEL. 2) If the commodity is commercial it is subject to taxation.</v>
      </c>
      <c r="N85" s="428" t="str">
        <f>E85</f>
        <v>1) If the commodity is humanitarian it is not subject to any taxation, and the documentation fee is approximately 200 GEL. 2) If the commodity is commercial it is subject to taxation.</v>
      </c>
      <c r="O85" s="401"/>
      <c r="P85" s="402"/>
      <c r="Q85" s="401"/>
      <c r="R85" s="402" t="str">
        <f>B85</f>
        <v>a. If yes, for which sectors (public, NGO, social marketing, commercial)?</v>
      </c>
      <c r="S85" s="401"/>
      <c r="T85" s="175"/>
      <c r="U85" s="175"/>
      <c r="V85" s="175"/>
      <c r="W85" s="409"/>
      <c r="X85" s="409"/>
      <c r="Z85" s="427"/>
    </row>
    <row r="86" spans="1:26" s="143" customFormat="1" ht="45">
      <c r="A86" s="204"/>
      <c r="B86" s="644" t="s">
        <v>225</v>
      </c>
      <c r="C86" s="644"/>
      <c r="D86" s="645"/>
      <c r="E86" s="678" t="s">
        <v>829</v>
      </c>
      <c r="F86" s="679"/>
      <c r="G86" s="679"/>
      <c r="H86" s="680"/>
      <c r="I86" s="457"/>
      <c r="J86" s="447"/>
      <c r="K86" s="402"/>
      <c r="L86" s="401"/>
      <c r="M86" s="428" t="str">
        <f>E86</f>
        <v>Custom tax 18% of the total price, custom fee 60EUR, and after sales revenue 10%.</v>
      </c>
      <c r="N86" s="428" t="str">
        <f>E86</f>
        <v>Custom tax 18% of the total price, custom fee 60EUR, and after sales revenue 10%.</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89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96</v>
      </c>
      <c r="E90" s="679"/>
      <c r="F90" s="679"/>
      <c r="G90" s="679"/>
      <c r="H90" s="680"/>
      <c r="I90" s="457"/>
      <c r="J90" s="447"/>
      <c r="K90" s="402" t="str">
        <f>B90</f>
        <v>a. If yes, describe the policies.</v>
      </c>
      <c r="L90" s="401"/>
      <c r="M90" s="401"/>
      <c r="N90" s="458"/>
      <c r="O90" s="403" t="str">
        <f>D90</f>
        <v>N/A</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30">
      <c r="A94" s="290"/>
      <c r="B94" s="204" t="s">
        <v>222</v>
      </c>
      <c r="C94" s="650" t="s">
        <v>830</v>
      </c>
      <c r="D94" s="688"/>
      <c r="E94" s="678" t="s">
        <v>96</v>
      </c>
      <c r="F94" s="681"/>
      <c r="G94" s="678" t="s">
        <v>831</v>
      </c>
      <c r="H94" s="681"/>
      <c r="I94" s="463"/>
      <c r="J94" s="447" t="str">
        <f>G94</f>
        <v>Only Ob/Gyns and reproductologists can dispense.</v>
      </c>
      <c r="K94" s="402"/>
      <c r="L94" s="401"/>
      <c r="M94" s="428" t="str">
        <f>E94</f>
        <v>N/A</v>
      </c>
      <c r="N94" s="401"/>
      <c r="O94" s="402"/>
      <c r="P94" s="402" t="str">
        <f>C94</f>
        <v>IUDs</v>
      </c>
      <c r="Q94" s="401"/>
      <c r="R94" s="401"/>
      <c r="S94" s="401"/>
      <c r="T94" s="175"/>
      <c r="U94" s="462" t="str">
        <f>E94</f>
        <v>N/A</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96</v>
      </c>
      <c r="H104" s="647"/>
      <c r="I104" s="463"/>
      <c r="J104" s="447" t="str">
        <f>G104</f>
        <v>N/A</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96</v>
      </c>
      <c r="H105" s="647"/>
      <c r="I105" s="463"/>
      <c r="J105" s="447" t="str">
        <f>G105</f>
        <v>N/A</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ht="30">
      <c r="A107" s="204"/>
      <c r="B107" s="191"/>
      <c r="C107" s="192" t="s">
        <v>247</v>
      </c>
      <c r="D107" s="678" t="s">
        <v>832</v>
      </c>
      <c r="E107" s="679"/>
      <c r="F107" s="679"/>
      <c r="G107" s="679"/>
      <c r="H107" s="680"/>
      <c r="I107" s="463"/>
      <c r="J107" s="447"/>
      <c r="K107" s="402" t="str">
        <f>C107</f>
        <v>i. If yes, describe the exemptions.</v>
      </c>
      <c r="L107" s="401"/>
      <c r="M107" s="401"/>
      <c r="N107" s="458"/>
      <c r="O107" s="403" t="str">
        <f>D107</f>
        <v>N/A because there are no public-sector facilities. There is a state insurance program for poor people.</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89</v>
      </c>
      <c r="H109" s="647"/>
      <c r="I109" s="214"/>
      <c r="J109" s="447" t="str">
        <f t="shared" ref="J109:J120" si="3">G109</f>
        <v>No</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89</v>
      </c>
      <c r="H110" s="647"/>
      <c r="I110" s="214"/>
      <c r="J110" s="447" t="str">
        <f t="shared" si="3"/>
        <v>No</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89</v>
      </c>
      <c r="H111" s="647"/>
      <c r="I111" s="214"/>
      <c r="J111" s="447" t="str">
        <f t="shared" si="3"/>
        <v>No</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89</v>
      </c>
      <c r="H112" s="647"/>
      <c r="I112" s="214"/>
      <c r="J112" s="447" t="str">
        <f t="shared" si="3"/>
        <v>No</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89</v>
      </c>
      <c r="H113" s="647"/>
      <c r="I113" s="214"/>
      <c r="J113" s="447" t="str">
        <f t="shared" si="3"/>
        <v>No</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89</v>
      </c>
      <c r="H114" s="647"/>
      <c r="I114" s="214"/>
      <c r="J114" s="447" t="str">
        <f t="shared" si="3"/>
        <v>No</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t="s">
        <v>96</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833</v>
      </c>
      <c r="E121" s="650"/>
      <c r="F121" s="650"/>
      <c r="G121" s="650"/>
      <c r="H121" s="651"/>
      <c r="I121" s="214"/>
      <c r="J121" s="473"/>
      <c r="K121" s="402" t="str">
        <f>A121</f>
        <v xml:space="preserve">D10. Name of the list(s)
</v>
      </c>
      <c r="L121" s="402"/>
      <c r="M121" s="401"/>
      <c r="N121" s="401"/>
      <c r="O121" s="402" t="str">
        <f>D121</f>
        <v>Insurance company lists</v>
      </c>
      <c r="P121" s="401"/>
      <c r="R121" s="401"/>
      <c r="S121" s="412"/>
      <c r="T121" s="413"/>
      <c r="U121" s="413"/>
      <c r="V121" s="413"/>
      <c r="W121" s="414"/>
      <c r="X121" s="414"/>
      <c r="Z121" s="474"/>
    </row>
    <row r="122" spans="1:26" s="209" customFormat="1" ht="34.5" customHeight="1">
      <c r="A122" s="652" t="s">
        <v>260</v>
      </c>
      <c r="B122" s="644"/>
      <c r="C122" s="645"/>
      <c r="D122" s="649" t="s">
        <v>834</v>
      </c>
      <c r="E122" s="650"/>
      <c r="F122" s="650"/>
      <c r="G122" s="650"/>
      <c r="H122" s="651"/>
      <c r="I122" s="214"/>
      <c r="J122" s="473"/>
      <c r="K122" s="402" t="str">
        <f>A122</f>
        <v xml:space="preserve">D11. Notes about the list(s)
</v>
      </c>
      <c r="L122" s="402"/>
      <c r="M122" s="401"/>
      <c r="N122" s="401"/>
      <c r="O122" s="402" t="str">
        <f>D122</f>
        <v>No legally approved essential drug list exists at the national level; however, most insurance companies have their own lists. These do not include contraceptives.</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2003</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89</v>
      </c>
      <c r="H125" s="647"/>
      <c r="I125" s="214"/>
      <c r="J125" s="447" t="str">
        <f>G125</f>
        <v>No</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c r="E129" s="660"/>
      <c r="F129" s="660"/>
      <c r="G129" s="660"/>
      <c r="H129" s="661"/>
      <c r="I129" s="214"/>
      <c r="J129" s="473"/>
      <c r="K129" s="402" t="str">
        <f>B129</f>
        <v>f. Notes about the Poverty Reduction Strategy Paper</v>
      </c>
      <c r="L129" s="402"/>
      <c r="M129" s="401"/>
      <c r="N129" s="401"/>
      <c r="O129" s="402">
        <f>D129</f>
        <v>0</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89</v>
      </c>
      <c r="H131" s="658"/>
      <c r="I131" s="417"/>
      <c r="J131" s="447" t="str">
        <f>G131</f>
        <v>No</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89</v>
      </c>
      <c r="H134" s="647"/>
      <c r="I134" s="417"/>
      <c r="J134" s="447" t="str">
        <f t="shared" si="5"/>
        <v>No</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96</v>
      </c>
      <c r="H135" s="647"/>
      <c r="I135" s="417"/>
      <c r="J135" s="447" t="str">
        <f t="shared" si="5"/>
        <v>N/A</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96</v>
      </c>
      <c r="H136" s="647"/>
      <c r="I136" s="417"/>
      <c r="J136" s="447" t="str">
        <f t="shared" si="5"/>
        <v>N/A</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89</v>
      </c>
      <c r="H137" s="647"/>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96</v>
      </c>
      <c r="H139" s="647"/>
      <c r="I139" s="417"/>
      <c r="J139" s="447" t="str">
        <f t="shared" si="5"/>
        <v>N/A</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96</v>
      </c>
      <c r="H140" s="647"/>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835</v>
      </c>
      <c r="G142" s="650"/>
      <c r="H142" s="651"/>
      <c r="I142" s="417"/>
      <c r="J142" s="447"/>
      <c r="K142" s="402"/>
      <c r="L142" s="401"/>
      <c r="M142" s="402"/>
      <c r="N142" s="401"/>
      <c r="O142" s="401"/>
      <c r="P142" s="401"/>
      <c r="Q142" s="402" t="str">
        <f>F142</f>
        <v>03/11-02/12</v>
      </c>
      <c r="R142" s="402" t="str">
        <f>B142</f>
        <v xml:space="preserve">j. Time period of reports reviewed
(mm/yy - mm/yy) (for example, reports from 1/11-12/11) </v>
      </c>
      <c r="S142" s="401"/>
      <c r="T142" s="175"/>
      <c r="U142" s="175"/>
      <c r="V142" s="175"/>
      <c r="W142" s="409"/>
      <c r="X142" s="409"/>
      <c r="Z142" s="427"/>
    </row>
    <row r="143" spans="1:26" s="143" customFormat="1" ht="75">
      <c r="A143" s="204"/>
      <c r="B143" s="644" t="s">
        <v>273</v>
      </c>
      <c r="C143" s="644"/>
      <c r="D143" s="644"/>
      <c r="E143" s="644"/>
      <c r="F143" s="649" t="s">
        <v>836</v>
      </c>
      <c r="G143" s="650"/>
      <c r="H143" s="651"/>
      <c r="I143" s="417"/>
      <c r="J143" s="447"/>
      <c r="K143" s="402"/>
      <c r="L143" s="402"/>
      <c r="M143" s="401"/>
      <c r="N143" s="401"/>
      <c r="O143" s="401"/>
      <c r="P143" s="401"/>
      <c r="Q143" s="402" t="str">
        <f>F143</f>
        <v xml:space="preserve">USAID SUSTAIN logistics management information system, regarding commodities destined for private primary health care facilities. Although all of the country's health facilities are private, their  function did not change. They do not charge for contraceptives.  </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96</v>
      </c>
      <c r="H145" s="647"/>
      <c r="I145" s="417"/>
      <c r="J145" s="447" t="str">
        <f>G145</f>
        <v>N/A</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f>D147</f>
        <v>0</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100-000000000000}">
      <formula1>$Y$1:$Y$14</formula1>
    </dataValidation>
    <dataValidation type="list" allowBlank="1" showInputMessage="1" showErrorMessage="1" error="Please choose from the dropdown list." sqref="H24" xr:uid="{00000000-0002-0000-1100-000001000000}">
      <formula1>$O$1:$O$7</formula1>
    </dataValidation>
    <dataValidation type="list" allowBlank="1" showInputMessage="1" showErrorMessage="1" error="Please choose from the dropdown list." sqref="F59:H59" xr:uid="{00000000-0002-0000-11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1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100-000004000000}">
      <formula1>$W$1:$W$5</formula1>
    </dataValidation>
    <dataValidation type="list" allowBlank="1" showInputMessage="1" showErrorMessage="1" error="Please choose from the dropdown list." sqref="F57 D42 D48 H37 D50:D51 D40 H31:H32 F61 F83:G83 F84 G140:H140 D67:D76 H87 G109:G118 F66:H76 H99:H101 D99:D101 H91 H89 G145:G146 G125:G128 D26 D16:D23 H25 G133:G139 G141 G104:G106" xr:uid="{00000000-0002-0000-1100-000005000000}">
      <formula1>$W$1:$W$5</formula1>
    </dataValidation>
  </dataValidations>
  <hyperlinks>
    <hyperlink ref="A5:C5" location="Introduction!R10" display="To jump to the Introduction sheet, click here." xr:uid="{00000000-0004-0000-11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1586</v>
      </c>
      <c r="B8" s="800"/>
      <c r="C8" s="800"/>
      <c r="D8" s="1077"/>
      <c r="E8" s="1077"/>
      <c r="F8" s="1077"/>
      <c r="G8" s="1077"/>
      <c r="H8" s="1077"/>
      <c r="I8" s="599"/>
      <c r="J8" s="54">
        <f>G8</f>
        <v>0</v>
      </c>
      <c r="K8" s="7" t="str">
        <f>A8</f>
        <v>Country: Ghana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837</v>
      </c>
      <c r="E13" s="679"/>
      <c r="F13" s="679"/>
      <c r="G13" s="679"/>
      <c r="H13" s="680"/>
      <c r="I13" s="599"/>
      <c r="J13" s="35"/>
      <c r="K13" s="7" t="str">
        <f>B13</f>
        <v>a. What is the name of the committee?</v>
      </c>
      <c r="L13" s="41" t="str">
        <f>D13</f>
        <v>Inter-Agency Coordinating Committee on Contraceptive Security (ICC/CS)</v>
      </c>
      <c r="M13" s="31"/>
      <c r="N13" s="31"/>
      <c r="O13" s="34" t="str">
        <f>D13</f>
        <v>Inter-Agency Coordinating Committee on Contraceptive Security (ICC/CS)</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838</v>
      </c>
      <c r="G15" s="650"/>
      <c r="H15" s="651"/>
      <c r="I15" s="599"/>
      <c r="J15" s="35"/>
      <c r="K15" s="7" t="str">
        <f t="shared" ref="K15:K23" si="0">B15</f>
        <v>a. Social marketing</v>
      </c>
      <c r="L15" s="31"/>
      <c r="M15" s="31"/>
      <c r="N15" s="31"/>
      <c r="O15" s="7"/>
      <c r="P15" s="31"/>
      <c r="Q15" s="7" t="str">
        <f t="shared" ref="Q15:Q23" si="1">F15</f>
        <v>EXP Social Marketing (ESM), Ghana Social Marketing Foundation (GSMF), DKT International</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839</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Planned Parenthood Association of Ghana (PPAG), Marie Stopes International Ghana, Christian Health Association of Ghana</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60">
      <c r="A17" s="204"/>
      <c r="B17" s="644" t="s">
        <v>130</v>
      </c>
      <c r="C17" s="645"/>
      <c r="D17" s="570" t="s">
        <v>78</v>
      </c>
      <c r="E17" s="178" t="s">
        <v>128</v>
      </c>
      <c r="F17" s="649" t="s">
        <v>840</v>
      </c>
      <c r="G17" s="650"/>
      <c r="H17" s="651"/>
      <c r="I17" s="599"/>
      <c r="J17" s="35"/>
      <c r="K17" s="7" t="str">
        <f t="shared" si="0"/>
        <v>c. Commercial sector (for example: pharmacy associations, manufacturers, etc.)</v>
      </c>
      <c r="L17" s="31"/>
      <c r="M17" s="31"/>
      <c r="N17" s="31"/>
      <c r="O17" s="7"/>
      <c r="P17" s="31"/>
      <c r="Q17" s="7" t="str">
        <f t="shared" si="1"/>
        <v>Ghana Registered Midwives Association, Ghana Registered Nurses Association, Society of Private Medical and Dental Practitioners, Pharmaceutical Society of Ghana, Ghana Medical Association</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841</v>
      </c>
      <c r="G18" s="650"/>
      <c r="H18" s="651"/>
      <c r="I18" s="599"/>
      <c r="J18" s="35"/>
      <c r="K18" s="7" t="str">
        <f t="shared" si="0"/>
        <v>d. Donors</v>
      </c>
      <c r="L18" s="31"/>
      <c r="M18" s="31"/>
      <c r="N18" s="31"/>
      <c r="O18" s="7"/>
      <c r="P18" s="31"/>
      <c r="Q18" s="7" t="str">
        <f t="shared" si="1"/>
        <v>USAID, UNFPA, DANIDA, DfID, WAHO</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842</v>
      </c>
      <c r="G19" s="650"/>
      <c r="H19" s="651"/>
      <c r="I19" s="599"/>
      <c r="J19" s="35"/>
      <c r="K19" s="7" t="str">
        <f t="shared" si="0"/>
        <v>e. UN agencies</v>
      </c>
      <c r="L19" s="31"/>
      <c r="M19" s="31"/>
      <c r="N19" s="31"/>
      <c r="O19" s="7"/>
      <c r="P19" s="31"/>
      <c r="Q19" s="7" t="str">
        <f t="shared" si="1"/>
        <v>UNAIDS, UNFPA, WHO</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105">
      <c r="A20" s="204"/>
      <c r="B20" s="644" t="s">
        <v>135</v>
      </c>
      <c r="C20" s="645"/>
      <c r="D20" s="570" t="s">
        <v>78</v>
      </c>
      <c r="E20" s="178" t="s">
        <v>136</v>
      </c>
      <c r="F20" s="649" t="s">
        <v>843</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844</v>
      </c>
      <c r="G21" s="650"/>
      <c r="H21" s="651"/>
      <c r="I21" s="599"/>
      <c r="J21" s="35"/>
      <c r="K21" s="7" t="str">
        <f t="shared" si="0"/>
        <v>g. Central Medical Store or Central Warehouse</v>
      </c>
      <c r="L21" s="31"/>
      <c r="M21" s="31"/>
      <c r="N21" s="31"/>
      <c r="O21" s="7"/>
      <c r="P21" s="31"/>
      <c r="Q21" s="7" t="str">
        <f t="shared" si="1"/>
        <v>Central Medical Stores (CMS)</v>
      </c>
      <c r="R21" s="31"/>
      <c r="S21" s="31"/>
      <c r="T21" s="20"/>
      <c r="U21" s="20"/>
      <c r="V21" s="20"/>
      <c r="W21" s="68"/>
      <c r="X21" s="68"/>
      <c r="Y21" s="69"/>
      <c r="Z21" s="86"/>
    </row>
    <row r="22" spans="1:134" s="143" customFormat="1" ht="33.75" customHeight="1">
      <c r="A22" s="204"/>
      <c r="B22" s="713" t="s">
        <v>139</v>
      </c>
      <c r="C22" s="713"/>
      <c r="D22" s="570" t="s">
        <v>78</v>
      </c>
      <c r="E22" s="178" t="s">
        <v>138</v>
      </c>
      <c r="F22" s="649" t="s">
        <v>845</v>
      </c>
      <c r="G22" s="650"/>
      <c r="H22" s="651"/>
      <c r="I22" s="599"/>
      <c r="J22" s="35"/>
      <c r="K22" s="7" t="str">
        <f t="shared" si="0"/>
        <v xml:space="preserve">h. Ministry of Finance or Ministry of Planning </v>
      </c>
      <c r="L22" s="31"/>
      <c r="M22" s="31"/>
      <c r="N22" s="31"/>
      <c r="O22" s="7"/>
      <c r="P22" s="31"/>
      <c r="Q22" s="7" t="str">
        <f t="shared" si="1"/>
        <v>Ministry of Finance and Economic Planning (Health Desk Officer)</v>
      </c>
      <c r="R22" s="31"/>
      <c r="S22" s="31"/>
      <c r="T22" s="20"/>
      <c r="U22" s="20"/>
      <c r="V22" s="20"/>
      <c r="W22" s="68"/>
      <c r="X22" s="68"/>
      <c r="Y22" s="69"/>
      <c r="Z22" s="86"/>
    </row>
    <row r="23" spans="1:134" s="142" customFormat="1" ht="30">
      <c r="A23" s="204"/>
      <c r="B23" s="713" t="s">
        <v>140</v>
      </c>
      <c r="C23" s="713"/>
      <c r="D23" s="570" t="s">
        <v>78</v>
      </c>
      <c r="E23" s="178" t="s">
        <v>138</v>
      </c>
      <c r="F23" s="649" t="s">
        <v>846</v>
      </c>
      <c r="G23" s="650"/>
      <c r="H23" s="651"/>
      <c r="I23" s="599"/>
      <c r="J23" s="35"/>
      <c r="K23" s="54" t="str">
        <f t="shared" si="0"/>
        <v>i. Other (for example: partners)</v>
      </c>
      <c r="L23" s="35"/>
      <c r="M23" s="35"/>
      <c r="N23" s="35"/>
      <c r="O23" s="54"/>
      <c r="P23" s="35"/>
      <c r="Q23" s="54" t="str">
        <f t="shared" si="1"/>
        <v>National Population Council (NPC), USAID | DELIVER PROJECT, Focus Regional Health Project (FRHP)</v>
      </c>
      <c r="R23" s="35"/>
      <c r="S23" s="35"/>
      <c r="T23" s="35"/>
      <c r="U23" s="35"/>
      <c r="V23" s="35"/>
      <c r="W23" s="120"/>
      <c r="X23" s="120"/>
      <c r="Y23" s="118"/>
      <c r="Z23" s="118"/>
      <c r="AA23" s="143"/>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75.75" thickBot="1">
      <c r="A26" s="731" t="s">
        <v>143</v>
      </c>
      <c r="B26" s="700"/>
      <c r="C26" s="732"/>
      <c r="D26" s="179" t="s">
        <v>78</v>
      </c>
      <c r="E26" s="180" t="s">
        <v>144</v>
      </c>
      <c r="F26" s="137" t="s">
        <v>847</v>
      </c>
      <c r="G26" s="181" t="s">
        <v>145</v>
      </c>
      <c r="H26" s="272" t="s">
        <v>848</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4043572.34</v>
      </c>
      <c r="H29" s="765"/>
      <c r="I29" s="10"/>
      <c r="J29" s="54">
        <f>G29</f>
        <v>4043572.34</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555</v>
      </c>
      <c r="F30" s="183" t="s">
        <v>152</v>
      </c>
      <c r="G30" s="766" t="s">
        <v>849</v>
      </c>
      <c r="H30" s="767"/>
      <c r="I30" s="10"/>
      <c r="J30" s="54" t="str">
        <f>G30</f>
        <v>USAID | DELIVER PROJECT with GHS, MOH, PPAG, MSI, GSMF, and EXP SM</v>
      </c>
      <c r="K30" s="7"/>
      <c r="L30" s="31"/>
      <c r="M30" s="51" t="str">
        <f>E30</f>
        <v>01/11-12/11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75">
      <c r="A35" s="204"/>
      <c r="B35" s="644" t="s">
        <v>160</v>
      </c>
      <c r="C35" s="644"/>
      <c r="D35" s="645"/>
      <c r="E35" s="146">
        <v>2000000</v>
      </c>
      <c r="F35" s="150" t="s">
        <v>1569</v>
      </c>
      <c r="G35" s="138" t="s">
        <v>850</v>
      </c>
      <c r="H35" s="276" t="s">
        <v>851</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39" t="s">
        <v>1573</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180">
      <c r="A42" s="277"/>
      <c r="B42" s="644" t="s">
        <v>170</v>
      </c>
      <c r="C42" s="645"/>
      <c r="D42" s="601" t="s">
        <v>78</v>
      </c>
      <c r="E42" s="146">
        <v>55517</v>
      </c>
      <c r="F42" s="139" t="s">
        <v>1573</v>
      </c>
      <c r="G42" s="190" t="s">
        <v>853</v>
      </c>
      <c r="H42" s="276" t="s">
        <v>854</v>
      </c>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852</v>
      </c>
      <c r="E43" s="679"/>
      <c r="F43" s="679"/>
      <c r="G43" s="679"/>
      <c r="H43" s="680"/>
      <c r="I43" s="39"/>
      <c r="J43" s="36"/>
      <c r="K43" s="7" t="str">
        <f>C43</f>
        <v>i. Specify source(s) of other government funds spent (for example: basket funding or specific donor)</v>
      </c>
      <c r="L43" s="31"/>
      <c r="M43" s="31"/>
      <c r="N43" s="31"/>
      <c r="O43" s="34" t="str">
        <f>D43</f>
        <v>Health sector budget support</v>
      </c>
      <c r="P43" s="31"/>
      <c r="Q43" s="31"/>
      <c r="R43" s="31"/>
      <c r="S43" s="31"/>
      <c r="T43" s="20"/>
      <c r="U43" s="20"/>
      <c r="V43" s="20"/>
      <c r="W43" s="68"/>
      <c r="X43" s="68"/>
      <c r="Y43" s="69"/>
      <c r="Z43" s="86"/>
    </row>
    <row r="44" spans="1:26" s="143" customFormat="1" ht="45">
      <c r="A44" s="277"/>
      <c r="B44" s="644" t="s">
        <v>172</v>
      </c>
      <c r="C44" s="645"/>
      <c r="D44" s="193"/>
      <c r="E44" s="147">
        <f>E40+E42</f>
        <v>55517</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30">
      <c r="A48" s="277"/>
      <c r="B48" s="644" t="s">
        <v>180</v>
      </c>
      <c r="C48" s="645"/>
      <c r="D48" s="601" t="s">
        <v>78</v>
      </c>
      <c r="E48" s="146">
        <v>3528870</v>
      </c>
      <c r="F48" s="139" t="s">
        <v>1573</v>
      </c>
      <c r="G48" s="140" t="s">
        <v>856</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855</v>
      </c>
      <c r="E49" s="755"/>
      <c r="F49" s="755"/>
      <c r="G49" s="755"/>
      <c r="H49" s="756"/>
      <c r="I49" s="148"/>
      <c r="J49" s="36"/>
      <c r="K49" s="7" t="str">
        <f>C49</f>
        <v xml:space="preserve">i. Specify source(s) of in-kind donations </v>
      </c>
      <c r="L49" s="31"/>
      <c r="M49" s="31"/>
      <c r="N49" s="31"/>
      <c r="O49" s="34" t="str">
        <f>D49</f>
        <v>USAID ($759,460) &amp; DFID ($2,769,410)</v>
      </c>
      <c r="P49" s="31"/>
      <c r="Q49" s="31"/>
      <c r="R49" s="31"/>
      <c r="S49" s="31"/>
      <c r="T49" s="20"/>
      <c r="U49" s="20"/>
      <c r="V49" s="20"/>
      <c r="W49" s="68"/>
      <c r="X49" s="68"/>
      <c r="Y49" s="69"/>
      <c r="Z49" s="86"/>
    </row>
    <row r="50" spans="1:26" s="143" customFormat="1" ht="60">
      <c r="A50" s="277"/>
      <c r="B50" s="644" t="s">
        <v>182</v>
      </c>
      <c r="C50" s="645"/>
      <c r="D50" s="601" t="s">
        <v>78</v>
      </c>
      <c r="E50" s="146"/>
      <c r="F50" s="139" t="s">
        <v>1573</v>
      </c>
      <c r="G50" s="140"/>
      <c r="H50" s="279" t="s">
        <v>857</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668</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75">
      <c r="A52" s="277"/>
      <c r="B52" s="644" t="s">
        <v>184</v>
      </c>
      <c r="C52" s="645"/>
      <c r="D52" s="193"/>
      <c r="E52" s="147">
        <f>E48+E50+E51</f>
        <v>3528870</v>
      </c>
      <c r="F52" s="194"/>
      <c r="G52" s="194"/>
      <c r="H52" s="280" t="s">
        <v>858</v>
      </c>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1.5488561921466627E-2</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0.88644067636489965</v>
      </c>
      <c r="G56" s="748" t="s">
        <v>859</v>
      </c>
      <c r="H56" s="749"/>
      <c r="I56" s="10"/>
      <c r="J56" s="40" t="str">
        <f>G56</f>
        <v>Most of the planned procurements were received in the last quarter of 2011 and not as scheduled.</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78</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84</v>
      </c>
      <c r="G59" s="741"/>
      <c r="H59" s="647"/>
      <c r="I59" s="11"/>
      <c r="J59" s="36"/>
      <c r="K59" s="7"/>
      <c r="L59" s="31"/>
      <c r="M59" s="31"/>
      <c r="N59" s="31"/>
      <c r="O59" s="31"/>
      <c r="P59" s="31"/>
      <c r="Q59" s="7" t="str">
        <f>F59</f>
        <v>Third-party agent (e.g., UNFPA, Crown Agents)</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552</v>
      </c>
      <c r="G60" s="650"/>
      <c r="H60" s="651"/>
      <c r="I60" s="10"/>
      <c r="J60" s="36"/>
      <c r="K60" s="7"/>
      <c r="L60" s="31"/>
      <c r="M60" s="52">
        <f>E60</f>
        <v>0</v>
      </c>
      <c r="N60" s="31"/>
      <c r="O60" s="31"/>
      <c r="P60" s="31"/>
      <c r="Q60" s="7" t="str">
        <f>F60</f>
        <v>UNFPA</v>
      </c>
      <c r="R60" s="34" t="str">
        <f>B60</f>
        <v>a. Specify entity</v>
      </c>
      <c r="S60" s="31"/>
      <c r="T60" s="20"/>
      <c r="U60" s="20"/>
      <c r="V60" s="20"/>
      <c r="W60" s="68"/>
      <c r="X60" s="68"/>
      <c r="Y60" s="69"/>
      <c r="Z60" s="86"/>
    </row>
    <row r="61" spans="1:26"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89</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78</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45.75" thickBot="1">
      <c r="A78" s="731" t="s">
        <v>214</v>
      </c>
      <c r="B78" s="700"/>
      <c r="C78" s="732"/>
      <c r="D78" s="659" t="s">
        <v>860</v>
      </c>
      <c r="E78" s="660"/>
      <c r="F78" s="660"/>
      <c r="G78" s="660"/>
      <c r="H78" s="661"/>
      <c r="I78" s="599"/>
      <c r="J78" s="36"/>
      <c r="K78" s="7" t="str">
        <f>A78</f>
        <v>C2. Please note any comments about the commodities offered.</v>
      </c>
      <c r="L78" s="31"/>
      <c r="M78" s="31"/>
      <c r="N78" s="31"/>
      <c r="O78" s="7" t="str">
        <f>D78</f>
        <v>CycleBeads are a recent addition introduced at the end of 2012 on a pilot basis in two districts each under the three Focus Region Health Project (FRHP) managed regions of the country.</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573" t="s">
        <v>861</v>
      </c>
      <c r="D83" s="722" t="s">
        <v>618</v>
      </c>
      <c r="E83" s="723"/>
      <c r="F83" s="574" t="s">
        <v>78</v>
      </c>
      <c r="G83" s="724" t="s">
        <v>78</v>
      </c>
      <c r="H83" s="725"/>
      <c r="I83" s="17"/>
      <c r="J83" s="40" t="str">
        <f>G83</f>
        <v>Yes</v>
      </c>
      <c r="K83" s="7" t="str">
        <f>B83</f>
        <v>a</v>
      </c>
      <c r="L83" s="31"/>
      <c r="M83" s="41">
        <f>E83</f>
        <v>0</v>
      </c>
      <c r="N83" s="31"/>
      <c r="O83" s="31"/>
      <c r="P83" s="31"/>
      <c r="Q83" s="31"/>
      <c r="R83" s="7"/>
      <c r="S83" s="7" t="str">
        <f>D83</f>
        <v>2011-2016</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862</v>
      </c>
      <c r="F85" s="679"/>
      <c r="G85" s="679"/>
      <c r="H85" s="680"/>
      <c r="I85" s="17"/>
      <c r="J85" s="40"/>
      <c r="K85" s="7"/>
      <c r="L85" s="31"/>
      <c r="M85" s="41" t="str">
        <f>E85</f>
        <v>All sectors</v>
      </c>
      <c r="N85" s="41" t="str">
        <f>E85</f>
        <v>All sectors</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863</v>
      </c>
      <c r="F86" s="679"/>
      <c r="G86" s="679"/>
      <c r="H86" s="680"/>
      <c r="I86" s="17"/>
      <c r="J86" s="40"/>
      <c r="K86" s="7"/>
      <c r="L86" s="31"/>
      <c r="M86" s="41" t="str">
        <f>E86</f>
        <v>Approximately 2% of the total cost</v>
      </c>
      <c r="N86" s="41" t="str">
        <f>E86</f>
        <v>Approximately 2% of the total cost</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30">
      <c r="A88" s="204"/>
      <c r="B88" s="644" t="s">
        <v>227</v>
      </c>
      <c r="C88" s="644"/>
      <c r="D88" s="678" t="s">
        <v>864</v>
      </c>
      <c r="E88" s="679"/>
      <c r="F88" s="679"/>
      <c r="G88" s="679"/>
      <c r="H88" s="680"/>
      <c r="I88" s="17"/>
      <c r="J88" s="40"/>
      <c r="K88" s="7" t="str">
        <f>B88</f>
        <v>a. If yes, describe the policies.</v>
      </c>
      <c r="L88" s="31"/>
      <c r="M88" s="31"/>
      <c r="N88" s="33"/>
      <c r="O88" s="34" t="str">
        <f>D88</f>
        <v>National laws/regulations limit the advertisement of class A and B medicines and clinical procedures to professional journals, etc.</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5">
      <c r="A90" s="204"/>
      <c r="B90" s="644" t="s">
        <v>227</v>
      </c>
      <c r="C90" s="644"/>
      <c r="D90" s="794" t="s">
        <v>865</v>
      </c>
      <c r="E90" s="795"/>
      <c r="F90" s="795"/>
      <c r="G90" s="795"/>
      <c r="H90" s="855"/>
      <c r="I90" s="17"/>
      <c r="J90" s="40"/>
      <c r="K90" s="7" t="str">
        <f>B90</f>
        <v>a. If yes, describe the policies.</v>
      </c>
      <c r="L90" s="31"/>
      <c r="M90" s="31"/>
      <c r="N90" s="33"/>
      <c r="O90" s="34" t="str">
        <f>D90</f>
        <v>Inclusion of contraceptives on the Essential Medicines List and the registration policies enacted by the Food and Drug Board permit contraceptive registration and sale by brand.</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30">
      <c r="A94" s="290"/>
      <c r="B94" s="204" t="s">
        <v>222</v>
      </c>
      <c r="C94" s="791" t="s">
        <v>866</v>
      </c>
      <c r="D94" s="861"/>
      <c r="E94" s="862" t="s">
        <v>867</v>
      </c>
      <c r="F94" s="862"/>
      <c r="G94" s="862" t="s">
        <v>867</v>
      </c>
      <c r="H94" s="862"/>
      <c r="I94" s="593"/>
      <c r="J94" s="40" t="str">
        <f>G94</f>
        <v>Service delivery restricted to health personnel with appropriate training.</v>
      </c>
      <c r="K94" s="7"/>
      <c r="L94" s="31"/>
      <c r="M94" s="41" t="str">
        <f>E94</f>
        <v>Service delivery restricted to health personnel with appropriate training.</v>
      </c>
      <c r="N94" s="31"/>
      <c r="O94" s="7"/>
      <c r="P94" s="7" t="str">
        <f>C94</f>
        <v>Implants and IUDs</v>
      </c>
      <c r="Q94" s="31"/>
      <c r="R94" s="31"/>
      <c r="S94" s="31"/>
      <c r="T94" s="20"/>
      <c r="U94" s="75" t="str">
        <f>E94</f>
        <v>Service delivery restricted to health personnel with appropriate training.</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78</v>
      </c>
      <c r="H104" s="647"/>
      <c r="I104" s="593"/>
      <c r="J104" s="40" t="str">
        <f>G104</f>
        <v>Yes</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78</v>
      </c>
      <c r="H105" s="647"/>
      <c r="I105" s="593"/>
      <c r="J105" s="40" t="str">
        <f>G105</f>
        <v>Yes</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89</v>
      </c>
      <c r="H106" s="647"/>
      <c r="I106" s="593"/>
      <c r="J106" s="40" t="str">
        <f>G106</f>
        <v>No</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2010</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868</v>
      </c>
      <c r="E121" s="650"/>
      <c r="F121" s="650"/>
      <c r="G121" s="650"/>
      <c r="H121" s="651"/>
      <c r="I121" s="43"/>
      <c r="J121" s="30"/>
      <c r="K121" s="7" t="str">
        <f>A121</f>
        <v xml:space="preserve">D10. Name of the list(s)
</v>
      </c>
      <c r="L121" s="7"/>
      <c r="M121" s="31"/>
      <c r="N121" s="31"/>
      <c r="O121" s="7" t="str">
        <f>D121</f>
        <v>Ghana Essential Medicines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2005</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78</v>
      </c>
      <c r="H139" s="647"/>
      <c r="I139" s="599"/>
      <c r="J139" s="40" t="str">
        <f t="shared" si="5"/>
        <v>Yes</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1573</v>
      </c>
      <c r="G142" s="650"/>
      <c r="H142" s="651"/>
      <c r="I142" s="599"/>
      <c r="J142" s="40"/>
      <c r="K142" s="7"/>
      <c r="L142" s="31"/>
      <c r="M142" s="7"/>
      <c r="N142" s="31"/>
      <c r="O142" s="31"/>
      <c r="P142" s="31"/>
      <c r="Q142" s="7" t="str">
        <f>F142</f>
        <v>1/11 - 12/11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869</v>
      </c>
      <c r="G143" s="650"/>
      <c r="H143" s="651"/>
      <c r="I143" s="599"/>
      <c r="J143" s="40"/>
      <c r="K143" s="7"/>
      <c r="L143" s="7"/>
      <c r="M143" s="31"/>
      <c r="N143" s="31"/>
      <c r="O143" s="31"/>
      <c r="P143" s="31"/>
      <c r="Q143" s="7" t="str">
        <f>F143</f>
        <v>Central warehouse reports</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90.75" thickBot="1">
      <c r="A147" s="637" t="s">
        <v>277</v>
      </c>
      <c r="B147" s="638"/>
      <c r="C147" s="639"/>
      <c r="D147" s="640" t="s">
        <v>870</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200-000000000000}">
      <formula1>$Y$1:$Y$14</formula1>
    </dataValidation>
    <dataValidation type="list" allowBlank="1" showInputMessage="1" showErrorMessage="1" error="Please choose from the dropdown list." sqref="H24" xr:uid="{00000000-0002-0000-1200-000001000000}">
      <formula1>$O$1:$O$7</formula1>
    </dataValidation>
    <dataValidation type="list" allowBlank="1" showInputMessage="1" showErrorMessage="1" error="Please choose from the dropdown list." sqref="F59:H59" xr:uid="{00000000-0002-0000-12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2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2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200-000005000000}">
      <formula1>$W$1:$W$5</formula1>
    </dataValidation>
  </dataValidations>
  <hyperlinks>
    <hyperlink ref="A5:C5" location="Introduction!R10" display="To jump to the Introduction sheet, click here." xr:uid="{00000000-0004-0000-1200-000000000000}"/>
  </hyperlinks>
  <pageMargins left="0.7" right="0.7" top="0.75" bottom="0.75" header="0.3" footer="0.3"/>
  <pageSetup scale="60" fitToHeight="5" orientation="portrait" cellComments="atEnd" r:id="rId1"/>
  <rowBreaks count="4" manualBreakCount="4">
    <brk id="36" max="25" man="1"/>
    <brk id="62" max="16383" man="1"/>
    <brk id="122" max="16383" man="1"/>
    <brk id="149" max="19" man="1"/>
  </rowBreaks>
  <colBreaks count="1" manualBreakCount="1">
    <brk id="2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43"/>
  <sheetViews>
    <sheetView view="pageBreakPreview" zoomScaleNormal="80" zoomScaleSheetLayoutView="100" workbookViewId="0">
      <selection activeCell="N1" sqref="N1"/>
    </sheetView>
  </sheetViews>
  <sheetFormatPr defaultRowHeight="12.75"/>
  <sheetData>
    <row r="1" spans="1:13">
      <c r="A1" s="167"/>
      <c r="B1" s="167"/>
      <c r="C1" s="167"/>
      <c r="D1" s="167"/>
      <c r="E1" s="167"/>
      <c r="F1" s="167"/>
      <c r="G1" s="167"/>
      <c r="H1" s="167"/>
      <c r="I1" s="167"/>
      <c r="J1" s="167"/>
      <c r="K1" s="167"/>
      <c r="L1" s="167"/>
      <c r="M1" s="167"/>
    </row>
    <row r="2" spans="1:13">
      <c r="A2" s="167"/>
      <c r="B2" s="167"/>
      <c r="C2" s="167"/>
      <c r="D2" s="167"/>
      <c r="E2" s="167"/>
      <c r="F2" s="167"/>
      <c r="G2" s="167"/>
      <c r="H2" s="167"/>
      <c r="I2" s="167"/>
      <c r="J2" s="167"/>
      <c r="K2" s="167"/>
      <c r="L2" s="167"/>
      <c r="M2" s="167"/>
    </row>
    <row r="3" spans="1:13" ht="20.25">
      <c r="A3" s="168" t="s">
        <v>69</v>
      </c>
      <c r="B3" s="167"/>
      <c r="C3" s="167"/>
      <c r="D3" s="167"/>
      <c r="E3" s="167"/>
      <c r="F3" s="167"/>
      <c r="G3" s="167"/>
      <c r="H3" s="167"/>
      <c r="I3" s="167"/>
      <c r="J3" s="167"/>
      <c r="K3" s="167"/>
      <c r="L3" s="167"/>
      <c r="M3" s="167"/>
    </row>
    <row r="4" spans="1:13" ht="20.25">
      <c r="A4" s="168" t="s">
        <v>70</v>
      </c>
      <c r="B4" s="167"/>
      <c r="C4" s="167"/>
      <c r="D4" s="167"/>
      <c r="E4" s="167"/>
      <c r="F4" s="167"/>
      <c r="G4" s="167"/>
      <c r="H4" s="167"/>
      <c r="I4" s="167"/>
      <c r="J4" s="167"/>
      <c r="K4" s="167"/>
      <c r="L4" s="167"/>
      <c r="M4" s="167"/>
    </row>
    <row r="5" spans="1:13" ht="20.25">
      <c r="A5" s="168"/>
      <c r="B5" s="167"/>
      <c r="C5" s="167"/>
      <c r="D5" s="167"/>
      <c r="E5" s="167"/>
      <c r="F5" s="167"/>
      <c r="G5" s="167"/>
      <c r="H5" s="167"/>
      <c r="I5" s="167"/>
      <c r="J5" s="167"/>
      <c r="K5" s="167"/>
      <c r="L5" s="167"/>
      <c r="M5" s="167"/>
    </row>
    <row r="6" spans="1:13">
      <c r="A6" s="167"/>
      <c r="B6" s="167"/>
      <c r="C6" s="167"/>
      <c r="D6" s="167"/>
      <c r="E6" s="167"/>
      <c r="F6" s="167"/>
      <c r="G6" s="167"/>
      <c r="H6" s="167"/>
      <c r="I6" s="167"/>
      <c r="J6" s="167"/>
      <c r="K6" s="167"/>
      <c r="L6" s="167"/>
      <c r="M6" s="167"/>
    </row>
    <row r="7" spans="1:13">
      <c r="A7" s="167"/>
      <c r="B7" s="167"/>
      <c r="C7" s="167"/>
      <c r="D7" s="167"/>
      <c r="E7" s="167"/>
      <c r="F7" s="167"/>
      <c r="G7" s="167"/>
      <c r="H7" s="167"/>
      <c r="I7" s="167"/>
      <c r="J7" s="167"/>
      <c r="K7" s="167"/>
      <c r="L7" s="167"/>
      <c r="M7" s="167"/>
    </row>
    <row r="8" spans="1:13">
      <c r="A8" s="167"/>
      <c r="B8" s="167"/>
      <c r="C8" s="167"/>
      <c r="D8" s="167"/>
      <c r="E8" s="167"/>
      <c r="F8" s="167"/>
      <c r="G8" s="167"/>
      <c r="H8" s="167"/>
      <c r="I8" s="167"/>
      <c r="J8" s="167"/>
      <c r="K8" s="167"/>
      <c r="L8" s="167"/>
      <c r="M8" s="167"/>
    </row>
    <row r="9" spans="1:13">
      <c r="A9" s="167"/>
      <c r="B9" s="167"/>
      <c r="C9" s="167"/>
      <c r="D9" s="167"/>
      <c r="E9" s="167"/>
      <c r="F9" s="167"/>
      <c r="G9" s="167"/>
      <c r="H9" s="167"/>
      <c r="I9" s="167"/>
      <c r="J9" s="167"/>
      <c r="K9" s="167"/>
      <c r="L9" s="167"/>
      <c r="M9" s="167"/>
    </row>
    <row r="10" spans="1:13">
      <c r="A10" s="167"/>
      <c r="B10" s="167"/>
      <c r="C10" s="167"/>
      <c r="D10" s="167"/>
      <c r="E10" s="167"/>
      <c r="F10" s="167"/>
      <c r="G10" s="167"/>
      <c r="H10" s="167"/>
      <c r="I10" s="167"/>
      <c r="J10" s="167"/>
      <c r="K10" s="167"/>
      <c r="L10" s="167"/>
      <c r="M10" s="167"/>
    </row>
    <row r="11" spans="1:13">
      <c r="A11" s="167"/>
      <c r="B11" s="167"/>
      <c r="C11" s="167"/>
      <c r="D11" s="167"/>
      <c r="E11" s="167"/>
      <c r="F11" s="167"/>
      <c r="G11" s="167"/>
      <c r="H11" s="167"/>
      <c r="I11" s="167"/>
      <c r="J11" s="167"/>
      <c r="K11" s="167"/>
      <c r="L11" s="167"/>
      <c r="M11" s="167"/>
    </row>
    <row r="12" spans="1:13">
      <c r="A12" s="167"/>
      <c r="B12" s="167"/>
      <c r="C12" s="167"/>
      <c r="D12" s="167"/>
      <c r="E12" s="167"/>
      <c r="F12" s="167"/>
      <c r="G12" s="167"/>
      <c r="H12" s="167"/>
      <c r="I12" s="167"/>
      <c r="J12" s="167"/>
      <c r="K12" s="167"/>
      <c r="L12" s="167"/>
      <c r="M12" s="167"/>
    </row>
    <row r="13" spans="1:13">
      <c r="A13" s="167"/>
      <c r="B13" s="167"/>
      <c r="C13" s="167"/>
      <c r="D13" s="167"/>
      <c r="E13" s="167"/>
      <c r="F13" s="167"/>
      <c r="G13" s="167"/>
      <c r="H13" s="167"/>
      <c r="I13" s="167"/>
      <c r="J13" s="167"/>
      <c r="K13" s="167"/>
      <c r="L13" s="167"/>
      <c r="M13" s="167"/>
    </row>
    <row r="14" spans="1:13">
      <c r="A14" s="167"/>
      <c r="B14" s="167"/>
      <c r="C14" s="167"/>
      <c r="D14" s="167"/>
      <c r="E14" s="167"/>
      <c r="F14" s="167"/>
      <c r="G14" s="167"/>
      <c r="H14" s="167"/>
      <c r="I14" s="167"/>
      <c r="J14" s="167"/>
      <c r="K14" s="167"/>
      <c r="L14" s="167"/>
      <c r="M14" s="167"/>
    </row>
    <row r="15" spans="1:13">
      <c r="A15" s="167"/>
      <c r="B15" s="167"/>
      <c r="C15" s="167"/>
      <c r="D15" s="167"/>
      <c r="E15" s="167"/>
      <c r="F15" s="167"/>
      <c r="G15" s="167"/>
      <c r="H15" s="167"/>
      <c r="I15" s="167"/>
      <c r="J15" s="167"/>
      <c r="K15" s="167"/>
      <c r="L15" s="167"/>
      <c r="M15" s="167"/>
    </row>
    <row r="16" spans="1:13">
      <c r="A16" s="167"/>
      <c r="B16" s="167"/>
      <c r="C16" s="167"/>
      <c r="D16" s="167"/>
      <c r="E16" s="167"/>
      <c r="F16" s="167"/>
      <c r="G16" s="167"/>
      <c r="H16" s="167"/>
      <c r="I16" s="167"/>
      <c r="J16" s="167"/>
      <c r="K16" s="167"/>
      <c r="L16" s="167"/>
      <c r="M16" s="167"/>
    </row>
    <row r="17" spans="1:13">
      <c r="A17" s="167"/>
      <c r="B17" s="167"/>
      <c r="C17" s="167"/>
      <c r="D17" s="167"/>
      <c r="E17" s="167"/>
      <c r="F17" s="167"/>
      <c r="G17" s="167"/>
      <c r="H17" s="167"/>
      <c r="I17" s="167"/>
      <c r="J17" s="167"/>
      <c r="K17" s="167"/>
      <c r="L17" s="167"/>
      <c r="M17" s="167"/>
    </row>
    <row r="18" spans="1:13">
      <c r="A18" s="167"/>
      <c r="B18" s="167"/>
      <c r="C18" s="167"/>
      <c r="D18" s="167"/>
      <c r="E18" s="167"/>
      <c r="F18" s="167"/>
      <c r="G18" s="167"/>
      <c r="H18" s="167"/>
      <c r="I18" s="167"/>
      <c r="J18" s="167"/>
      <c r="K18" s="167"/>
      <c r="L18" s="167"/>
      <c r="M18" s="167"/>
    </row>
    <row r="19" spans="1:13">
      <c r="A19" s="167"/>
      <c r="B19" s="167"/>
      <c r="C19" s="167"/>
      <c r="D19" s="167"/>
      <c r="E19" s="167"/>
      <c r="F19" s="167"/>
      <c r="G19" s="167"/>
      <c r="H19" s="167"/>
      <c r="I19" s="167"/>
      <c r="J19" s="167"/>
      <c r="K19" s="167"/>
      <c r="L19" s="167"/>
      <c r="M19" s="167"/>
    </row>
    <row r="20" spans="1:13">
      <c r="A20" s="167"/>
      <c r="B20" s="167"/>
      <c r="C20" s="167"/>
      <c r="D20" s="167"/>
      <c r="E20" s="167"/>
      <c r="F20" s="167"/>
      <c r="G20" s="167"/>
      <c r="H20" s="167"/>
      <c r="I20" s="167"/>
      <c r="J20" s="167"/>
      <c r="K20" s="167"/>
      <c r="L20" s="167"/>
      <c r="M20" s="167"/>
    </row>
    <row r="21" spans="1:13">
      <c r="A21" s="167"/>
      <c r="B21" s="167"/>
      <c r="C21" s="167"/>
      <c r="D21" s="167"/>
      <c r="E21" s="167"/>
      <c r="F21" s="167"/>
      <c r="G21" s="167"/>
      <c r="H21" s="167"/>
      <c r="I21" s="167"/>
      <c r="J21" s="167"/>
      <c r="K21" s="167"/>
      <c r="L21" s="167"/>
      <c r="M21" s="167"/>
    </row>
    <row r="22" spans="1:13">
      <c r="A22" s="167"/>
      <c r="B22" s="167"/>
      <c r="C22" s="167"/>
      <c r="D22" s="167"/>
      <c r="E22" s="167"/>
      <c r="F22" s="167"/>
      <c r="G22" s="167"/>
      <c r="H22" s="167"/>
      <c r="I22" s="167"/>
      <c r="J22" s="167"/>
      <c r="K22" s="167"/>
      <c r="L22" s="167"/>
      <c r="M22" s="167"/>
    </row>
    <row r="23" spans="1:13">
      <c r="A23" s="167"/>
      <c r="B23" s="167"/>
      <c r="C23" s="167"/>
      <c r="D23" s="167"/>
      <c r="E23" s="167"/>
      <c r="F23" s="167"/>
      <c r="G23" s="167"/>
      <c r="H23" s="167"/>
      <c r="I23" s="167"/>
      <c r="J23" s="167"/>
      <c r="K23" s="167"/>
      <c r="L23" s="167"/>
      <c r="M23" s="167"/>
    </row>
    <row r="24" spans="1:13">
      <c r="A24" s="167"/>
      <c r="B24" s="167"/>
      <c r="C24" s="167"/>
      <c r="D24" s="167"/>
      <c r="E24" s="167"/>
      <c r="F24" s="167"/>
      <c r="G24" s="167"/>
      <c r="H24" s="167"/>
      <c r="I24" s="167"/>
      <c r="J24" s="167"/>
      <c r="K24" s="167"/>
      <c r="L24" s="167"/>
      <c r="M24" s="167"/>
    </row>
    <row r="25" spans="1:13">
      <c r="A25" s="167"/>
      <c r="B25" s="167"/>
      <c r="C25" s="167"/>
      <c r="D25" s="167"/>
      <c r="E25" s="167"/>
      <c r="F25" s="167"/>
      <c r="G25" s="167"/>
      <c r="H25" s="167"/>
      <c r="I25" s="167"/>
      <c r="J25" s="167"/>
      <c r="K25" s="167"/>
      <c r="L25" s="167"/>
      <c r="M25" s="167"/>
    </row>
    <row r="26" spans="1:13">
      <c r="A26" s="167"/>
      <c r="B26" s="167"/>
      <c r="C26" s="167"/>
      <c r="D26" s="167"/>
      <c r="E26" s="167"/>
      <c r="F26" s="167"/>
      <c r="G26" s="167"/>
      <c r="H26" s="167"/>
      <c r="I26" s="167"/>
      <c r="J26" s="167"/>
      <c r="K26" s="167"/>
      <c r="L26" s="167"/>
      <c r="M26" s="167"/>
    </row>
    <row r="27" spans="1:13">
      <c r="A27" s="167"/>
      <c r="B27" s="167"/>
      <c r="C27" s="167"/>
      <c r="D27" s="167"/>
      <c r="E27" s="167"/>
      <c r="F27" s="167"/>
      <c r="G27" s="167"/>
      <c r="H27" s="167"/>
      <c r="I27" s="167"/>
      <c r="J27" s="167"/>
      <c r="K27" s="167"/>
      <c r="L27" s="167"/>
      <c r="M27" s="167"/>
    </row>
    <row r="28" spans="1:13">
      <c r="A28" s="167"/>
      <c r="B28" s="167"/>
      <c r="C28" s="167"/>
      <c r="D28" s="167"/>
      <c r="E28" s="167"/>
      <c r="F28" s="167"/>
      <c r="G28" s="167"/>
      <c r="H28" s="167"/>
      <c r="I28" s="167"/>
      <c r="J28" s="167"/>
      <c r="K28" s="167"/>
      <c r="L28" s="167"/>
      <c r="M28" s="167"/>
    </row>
    <row r="29" spans="1:13">
      <c r="A29" s="167"/>
      <c r="B29" s="167"/>
      <c r="C29" s="167"/>
      <c r="D29" s="167"/>
      <c r="E29" s="167"/>
      <c r="F29" s="167"/>
      <c r="G29" s="167"/>
      <c r="H29" s="167"/>
      <c r="I29" s="167"/>
      <c r="J29" s="167"/>
      <c r="K29" s="167"/>
      <c r="L29" s="167"/>
      <c r="M29" s="167"/>
    </row>
    <row r="30" spans="1:13">
      <c r="A30" s="167"/>
      <c r="B30" s="167"/>
      <c r="C30" s="167"/>
      <c r="D30" s="167"/>
      <c r="E30" s="167"/>
      <c r="F30" s="167"/>
      <c r="G30" s="167"/>
      <c r="H30" s="167"/>
      <c r="I30" s="167"/>
      <c r="J30" s="167"/>
      <c r="K30" s="167"/>
      <c r="L30" s="167"/>
      <c r="M30" s="167"/>
    </row>
    <row r="31" spans="1:13">
      <c r="A31" s="167"/>
      <c r="B31" s="167"/>
      <c r="C31" s="167"/>
      <c r="D31" s="167"/>
      <c r="E31" s="167"/>
      <c r="F31" s="167"/>
      <c r="G31" s="167"/>
      <c r="H31" s="167"/>
      <c r="I31" s="167"/>
      <c r="J31" s="167"/>
      <c r="K31" s="167"/>
      <c r="L31" s="167"/>
      <c r="M31" s="167"/>
    </row>
    <row r="32" spans="1:13">
      <c r="A32" s="167"/>
      <c r="B32" s="167"/>
      <c r="C32" s="167"/>
      <c r="D32" s="167"/>
      <c r="E32" s="167"/>
      <c r="F32" s="167"/>
      <c r="G32" s="167"/>
      <c r="H32" s="167"/>
      <c r="I32" s="167"/>
      <c r="J32" s="167"/>
      <c r="K32" s="167"/>
      <c r="L32" s="167"/>
      <c r="M32" s="167"/>
    </row>
    <row r="33" spans="1:13">
      <c r="A33" s="167"/>
      <c r="B33" s="167"/>
      <c r="C33" s="167"/>
      <c r="D33" s="167"/>
      <c r="E33" s="167"/>
      <c r="F33" s="167"/>
      <c r="G33" s="167"/>
      <c r="H33" s="167"/>
      <c r="I33" s="167"/>
      <c r="J33" s="167"/>
      <c r="K33" s="167"/>
      <c r="L33" s="167"/>
      <c r="M33" s="167"/>
    </row>
    <row r="34" spans="1:13">
      <c r="A34" s="167"/>
      <c r="B34" s="167"/>
      <c r="C34" s="167"/>
      <c r="D34" s="167"/>
      <c r="E34" s="167"/>
      <c r="F34" s="167"/>
      <c r="G34" s="167"/>
      <c r="H34" s="167"/>
      <c r="I34" s="167"/>
      <c r="J34" s="167"/>
      <c r="K34" s="167"/>
      <c r="L34" s="167"/>
      <c r="M34" s="167"/>
    </row>
    <row r="35" spans="1:13">
      <c r="A35" s="167"/>
      <c r="B35" s="167"/>
      <c r="C35" s="167"/>
      <c r="D35" s="167"/>
      <c r="E35" s="167"/>
      <c r="F35" s="167"/>
      <c r="G35" s="167"/>
      <c r="H35" s="167"/>
      <c r="I35" s="167"/>
      <c r="J35" s="167"/>
      <c r="K35" s="167"/>
      <c r="L35" s="167"/>
      <c r="M35" s="167"/>
    </row>
    <row r="36" spans="1:13">
      <c r="A36" s="167"/>
      <c r="B36" s="167"/>
      <c r="C36" s="167"/>
      <c r="D36" s="167"/>
      <c r="E36" s="167"/>
      <c r="F36" s="167"/>
      <c r="G36" s="167"/>
      <c r="H36" s="167"/>
      <c r="I36" s="167"/>
      <c r="J36" s="167"/>
      <c r="K36" s="167"/>
      <c r="L36" s="167"/>
      <c r="M36" s="167"/>
    </row>
    <row r="37" spans="1:13">
      <c r="A37" s="167"/>
      <c r="B37" s="167"/>
      <c r="C37" s="167"/>
      <c r="D37" s="167"/>
      <c r="E37" s="167"/>
      <c r="F37" s="167"/>
      <c r="G37" s="167"/>
      <c r="H37" s="167"/>
      <c r="I37" s="167"/>
      <c r="J37" s="167"/>
      <c r="K37" s="167"/>
      <c r="L37" s="167"/>
      <c r="M37" s="167"/>
    </row>
    <row r="38" spans="1:13">
      <c r="A38" s="167"/>
      <c r="B38" s="167"/>
      <c r="C38" s="167"/>
      <c r="D38" s="167"/>
      <c r="E38" s="167"/>
      <c r="F38" s="167"/>
      <c r="G38" s="167"/>
      <c r="H38" s="167"/>
      <c r="I38" s="167"/>
      <c r="J38" s="167"/>
      <c r="K38" s="167"/>
      <c r="L38" s="167"/>
      <c r="M38" s="167"/>
    </row>
    <row r="39" spans="1:13">
      <c r="A39" s="167"/>
      <c r="B39" s="167"/>
      <c r="C39" s="167"/>
      <c r="D39" s="167"/>
      <c r="E39" s="167"/>
      <c r="F39" s="167"/>
      <c r="G39" s="167"/>
      <c r="H39" s="167"/>
      <c r="I39" s="167"/>
      <c r="J39" s="167"/>
      <c r="K39" s="167"/>
      <c r="L39" s="167"/>
      <c r="M39" s="167"/>
    </row>
    <row r="40" spans="1:13">
      <c r="A40" s="167"/>
      <c r="B40" s="167"/>
      <c r="C40" s="167"/>
      <c r="D40" s="167"/>
      <c r="E40" s="167"/>
      <c r="F40" s="167"/>
      <c r="G40" s="167"/>
      <c r="H40" s="167"/>
      <c r="I40" s="167"/>
      <c r="J40" s="167"/>
      <c r="K40" s="167"/>
      <c r="L40" s="167"/>
      <c r="M40" s="167"/>
    </row>
    <row r="41" spans="1:13">
      <c r="A41" s="167"/>
      <c r="B41" s="167"/>
      <c r="C41" s="167"/>
      <c r="D41" s="167"/>
      <c r="E41" s="167"/>
      <c r="F41" s="167"/>
      <c r="G41" s="167"/>
      <c r="H41" s="167"/>
      <c r="I41" s="167"/>
      <c r="J41" s="167"/>
      <c r="K41" s="167"/>
      <c r="L41" s="167"/>
      <c r="M41" s="167"/>
    </row>
    <row r="42" spans="1:13">
      <c r="A42" s="167"/>
      <c r="B42" s="167"/>
      <c r="C42" s="167"/>
      <c r="D42" s="167"/>
      <c r="E42" s="167"/>
      <c r="F42" s="167"/>
      <c r="G42" s="167"/>
      <c r="H42" s="167"/>
      <c r="I42" s="167"/>
      <c r="J42" s="167"/>
      <c r="K42" s="167"/>
      <c r="L42" s="167"/>
      <c r="M42" s="167"/>
    </row>
    <row r="43" spans="1:13">
      <c r="A43" s="167"/>
      <c r="B43" s="167"/>
      <c r="C43" s="167"/>
      <c r="D43" s="167"/>
      <c r="E43" s="167"/>
      <c r="F43" s="167"/>
      <c r="G43" s="167"/>
      <c r="H43" s="167"/>
      <c r="I43" s="167"/>
      <c r="J43" s="167"/>
      <c r="K43" s="167"/>
      <c r="L43" s="167"/>
      <c r="M43" s="167"/>
    </row>
    <row r="44" spans="1:13">
      <c r="A44" s="167"/>
      <c r="B44" s="167"/>
      <c r="C44" s="167"/>
      <c r="D44" s="167"/>
      <c r="E44" s="167"/>
      <c r="F44" s="167"/>
      <c r="G44" s="167"/>
      <c r="H44" s="167"/>
      <c r="I44" s="167"/>
      <c r="J44" s="167"/>
      <c r="K44" s="167"/>
      <c r="L44" s="167"/>
      <c r="M44" s="167"/>
    </row>
    <row r="45" spans="1:13">
      <c r="A45" s="167"/>
      <c r="B45" s="167"/>
      <c r="C45" s="167"/>
      <c r="D45" s="167"/>
      <c r="E45" s="167"/>
      <c r="F45" s="167"/>
      <c r="G45" s="167"/>
      <c r="H45" s="167"/>
      <c r="I45" s="167"/>
      <c r="J45" s="167"/>
      <c r="K45" s="167"/>
      <c r="L45" s="167"/>
      <c r="M45" s="167"/>
    </row>
    <row r="46" spans="1:13">
      <c r="A46" s="167"/>
      <c r="B46" s="167"/>
      <c r="C46" s="167"/>
      <c r="D46" s="167"/>
      <c r="E46" s="167"/>
      <c r="F46" s="167"/>
      <c r="G46" s="167"/>
      <c r="H46" s="167"/>
      <c r="I46" s="167"/>
      <c r="J46" s="167"/>
      <c r="K46" s="167"/>
      <c r="L46" s="167"/>
      <c r="M46" s="167"/>
    </row>
    <row r="47" spans="1:13">
      <c r="A47" s="167"/>
      <c r="B47" s="167"/>
      <c r="C47" s="167"/>
      <c r="D47" s="167"/>
      <c r="E47" s="167"/>
      <c r="F47" s="167"/>
      <c r="G47" s="167"/>
      <c r="H47" s="167"/>
      <c r="I47" s="167"/>
      <c r="J47" s="167"/>
      <c r="K47" s="167"/>
      <c r="L47" s="167"/>
      <c r="M47" s="167"/>
    </row>
    <row r="48" spans="1:13">
      <c r="A48" s="167"/>
      <c r="B48" s="167"/>
      <c r="C48" s="167"/>
      <c r="D48" s="167"/>
      <c r="E48" s="167"/>
      <c r="F48" s="167"/>
      <c r="G48" s="167"/>
      <c r="H48" s="167"/>
      <c r="I48" s="167"/>
      <c r="J48" s="167"/>
      <c r="K48" s="167"/>
      <c r="L48" s="167"/>
      <c r="M48" s="167"/>
    </row>
    <row r="49" spans="1:13">
      <c r="A49" s="167"/>
      <c r="B49" s="167"/>
      <c r="C49" s="167"/>
      <c r="D49" s="167"/>
      <c r="E49" s="167"/>
      <c r="F49" s="167"/>
      <c r="G49" s="167"/>
      <c r="H49" s="167"/>
      <c r="I49" s="167"/>
      <c r="J49" s="167"/>
      <c r="K49" s="167"/>
      <c r="L49" s="167"/>
      <c r="M49" s="167"/>
    </row>
    <row r="50" spans="1:13">
      <c r="A50" s="167"/>
      <c r="B50" s="167"/>
      <c r="C50" s="167"/>
      <c r="D50" s="167"/>
      <c r="E50" s="167"/>
      <c r="F50" s="167"/>
      <c r="G50" s="167"/>
      <c r="H50" s="167"/>
      <c r="I50" s="167"/>
      <c r="J50" s="167"/>
      <c r="K50" s="167"/>
      <c r="L50" s="167"/>
      <c r="M50" s="167"/>
    </row>
    <row r="51" spans="1:13">
      <c r="A51" s="167"/>
      <c r="B51" s="167"/>
      <c r="C51" s="167"/>
      <c r="D51" s="167"/>
      <c r="E51" s="167"/>
      <c r="F51" s="167"/>
      <c r="G51" s="167"/>
      <c r="H51" s="167"/>
      <c r="I51" s="167"/>
      <c r="J51" s="167"/>
      <c r="K51" s="167"/>
      <c r="L51" s="167"/>
      <c r="M51" s="167"/>
    </row>
    <row r="52" spans="1:13">
      <c r="A52" s="167"/>
      <c r="B52" s="167"/>
      <c r="C52" s="167"/>
      <c r="D52" s="167"/>
      <c r="E52" s="167"/>
      <c r="F52" s="167"/>
      <c r="G52" s="167"/>
      <c r="H52" s="167"/>
      <c r="I52" s="167"/>
      <c r="J52" s="167"/>
      <c r="K52" s="167"/>
      <c r="L52" s="167"/>
      <c r="M52" s="167"/>
    </row>
    <row r="53" spans="1:13">
      <c r="A53" s="167"/>
      <c r="B53" s="167"/>
      <c r="C53" s="167"/>
      <c r="D53" s="167"/>
      <c r="E53" s="167"/>
      <c r="F53" s="167"/>
      <c r="G53" s="167"/>
      <c r="H53" s="167"/>
      <c r="I53" s="167"/>
      <c r="J53" s="167"/>
      <c r="K53" s="167"/>
      <c r="L53" s="167"/>
      <c r="M53" s="167"/>
    </row>
    <row r="54" spans="1:13">
      <c r="A54" s="167"/>
      <c r="B54" s="167"/>
      <c r="C54" s="167"/>
      <c r="D54" s="167"/>
      <c r="E54" s="167"/>
      <c r="F54" s="167"/>
      <c r="G54" s="167"/>
      <c r="H54" s="167"/>
      <c r="I54" s="167"/>
      <c r="J54" s="167"/>
      <c r="K54" s="167"/>
      <c r="L54" s="167"/>
      <c r="M54" s="167"/>
    </row>
    <row r="55" spans="1:13">
      <c r="A55" s="167"/>
      <c r="B55" s="167"/>
      <c r="C55" s="167"/>
      <c r="D55" s="167"/>
      <c r="E55" s="167"/>
      <c r="F55" s="167"/>
      <c r="G55" s="167"/>
      <c r="H55" s="167"/>
      <c r="I55" s="167"/>
      <c r="J55" s="167"/>
      <c r="K55" s="167"/>
      <c r="L55" s="167"/>
      <c r="M55" s="167"/>
    </row>
    <row r="56" spans="1:13">
      <c r="A56" s="167"/>
      <c r="B56" s="167"/>
      <c r="C56" s="167"/>
      <c r="D56" s="167"/>
      <c r="E56" s="167"/>
      <c r="F56" s="167"/>
      <c r="G56" s="167"/>
      <c r="H56" s="167"/>
      <c r="I56" s="167"/>
      <c r="J56" s="167"/>
      <c r="K56" s="167"/>
      <c r="L56" s="167"/>
      <c r="M56" s="167"/>
    </row>
    <row r="57" spans="1:13">
      <c r="A57" s="167"/>
      <c r="B57" s="167"/>
      <c r="C57" s="167"/>
      <c r="D57" s="167"/>
      <c r="E57" s="167"/>
      <c r="F57" s="167"/>
      <c r="G57" s="167"/>
      <c r="H57" s="167"/>
      <c r="I57" s="167"/>
      <c r="J57" s="167"/>
      <c r="K57" s="167"/>
      <c r="L57" s="167"/>
      <c r="M57" s="167"/>
    </row>
    <row r="58" spans="1:13">
      <c r="A58" s="167"/>
      <c r="B58" s="167"/>
      <c r="C58" s="167"/>
      <c r="D58" s="167"/>
      <c r="E58" s="167"/>
      <c r="F58" s="167"/>
      <c r="G58" s="167"/>
      <c r="H58" s="167"/>
      <c r="I58" s="167"/>
      <c r="J58" s="167"/>
      <c r="K58" s="167"/>
      <c r="L58" s="167"/>
      <c r="M58" s="167"/>
    </row>
    <row r="59" spans="1:13">
      <c r="A59" s="167"/>
      <c r="B59" s="167"/>
      <c r="C59" s="167"/>
      <c r="D59" s="167"/>
      <c r="E59" s="167"/>
      <c r="F59" s="167"/>
      <c r="G59" s="167"/>
      <c r="H59" s="167"/>
      <c r="I59" s="167"/>
      <c r="J59" s="167"/>
      <c r="K59" s="167"/>
      <c r="L59" s="167"/>
      <c r="M59" s="167"/>
    </row>
    <row r="60" spans="1:13">
      <c r="A60" s="167"/>
      <c r="B60" s="167"/>
      <c r="C60" s="167"/>
      <c r="D60" s="167"/>
      <c r="E60" s="167"/>
      <c r="F60" s="167"/>
      <c r="G60" s="167"/>
      <c r="H60" s="167"/>
      <c r="I60" s="167"/>
      <c r="J60" s="167"/>
      <c r="K60" s="167"/>
      <c r="L60" s="167"/>
      <c r="M60" s="167"/>
    </row>
    <row r="61" spans="1:13">
      <c r="A61" s="167"/>
      <c r="B61" s="167"/>
      <c r="C61" s="167"/>
      <c r="D61" s="167"/>
      <c r="E61" s="167"/>
      <c r="F61" s="167"/>
      <c r="G61" s="167"/>
      <c r="H61" s="167"/>
      <c r="I61" s="167"/>
      <c r="J61" s="167"/>
      <c r="K61" s="167"/>
      <c r="L61" s="167"/>
      <c r="M61" s="167"/>
    </row>
    <row r="62" spans="1:13">
      <c r="A62" s="167"/>
      <c r="B62" s="167"/>
      <c r="C62" s="167"/>
      <c r="D62" s="167"/>
      <c r="E62" s="167"/>
      <c r="F62" s="167"/>
      <c r="G62" s="167"/>
      <c r="H62" s="167"/>
      <c r="I62" s="167"/>
      <c r="J62" s="167"/>
      <c r="K62" s="167"/>
      <c r="L62" s="167"/>
      <c r="M62" s="167"/>
    </row>
    <row r="63" spans="1:13">
      <c r="A63" s="167"/>
      <c r="B63" s="167"/>
      <c r="C63" s="167"/>
      <c r="D63" s="167"/>
      <c r="E63" s="167"/>
      <c r="F63" s="167"/>
      <c r="G63" s="167"/>
      <c r="H63" s="167"/>
      <c r="I63" s="167"/>
      <c r="J63" s="167"/>
      <c r="K63" s="167"/>
      <c r="L63" s="167"/>
      <c r="M63" s="167"/>
    </row>
    <row r="64" spans="1:13">
      <c r="A64" s="167"/>
      <c r="B64" s="167"/>
      <c r="C64" s="167"/>
      <c r="D64" s="167"/>
      <c r="E64" s="167"/>
      <c r="F64" s="167"/>
      <c r="G64" s="167"/>
      <c r="H64" s="167"/>
      <c r="I64" s="167"/>
      <c r="J64" s="167"/>
      <c r="K64" s="167"/>
      <c r="L64" s="167"/>
      <c r="M64" s="167"/>
    </row>
    <row r="65" spans="1:13">
      <c r="A65" s="167"/>
      <c r="B65" s="167"/>
      <c r="C65" s="167"/>
      <c r="D65" s="167"/>
      <c r="E65" s="167"/>
      <c r="F65" s="167"/>
      <c r="G65" s="167"/>
      <c r="H65" s="167"/>
      <c r="I65" s="167"/>
      <c r="J65" s="167"/>
      <c r="K65" s="167"/>
      <c r="L65" s="167"/>
      <c r="M65" s="167"/>
    </row>
    <row r="66" spans="1:13">
      <c r="A66" s="167"/>
      <c r="B66" s="167"/>
      <c r="C66" s="167"/>
      <c r="D66" s="167"/>
      <c r="E66" s="167"/>
      <c r="F66" s="167"/>
      <c r="G66" s="167"/>
      <c r="H66" s="167"/>
      <c r="I66" s="167"/>
      <c r="J66" s="167"/>
      <c r="K66" s="167"/>
      <c r="L66" s="167"/>
      <c r="M66" s="167"/>
    </row>
    <row r="67" spans="1:13">
      <c r="A67" s="167"/>
      <c r="B67" s="167"/>
      <c r="C67" s="167"/>
      <c r="D67" s="167"/>
      <c r="E67" s="167"/>
      <c r="F67" s="167"/>
      <c r="G67" s="167"/>
      <c r="H67" s="167"/>
      <c r="I67" s="167"/>
      <c r="J67" s="167"/>
      <c r="K67" s="167"/>
      <c r="L67" s="167"/>
      <c r="M67" s="167"/>
    </row>
    <row r="68" spans="1:13">
      <c r="A68" s="167"/>
      <c r="B68" s="167"/>
      <c r="C68" s="167"/>
      <c r="D68" s="167"/>
      <c r="E68" s="167"/>
      <c r="F68" s="167"/>
      <c r="G68" s="167"/>
      <c r="H68" s="167"/>
      <c r="I68" s="167"/>
      <c r="J68" s="167"/>
      <c r="K68" s="167"/>
      <c r="L68" s="167"/>
      <c r="M68" s="167"/>
    </row>
    <row r="69" spans="1:13">
      <c r="A69" s="167"/>
      <c r="B69" s="167"/>
      <c r="C69" s="167"/>
      <c r="D69" s="167"/>
      <c r="E69" s="167"/>
      <c r="F69" s="167"/>
      <c r="G69" s="167"/>
      <c r="H69" s="167"/>
      <c r="I69" s="167"/>
      <c r="J69" s="167"/>
      <c r="K69" s="167"/>
      <c r="L69" s="167"/>
      <c r="M69" s="167"/>
    </row>
    <row r="70" spans="1:13">
      <c r="A70" s="167"/>
      <c r="B70" s="167"/>
      <c r="C70" s="167"/>
      <c r="D70" s="167"/>
      <c r="E70" s="167"/>
      <c r="F70" s="167"/>
      <c r="G70" s="167"/>
      <c r="H70" s="167"/>
      <c r="I70" s="167"/>
      <c r="J70" s="167"/>
      <c r="K70" s="167"/>
      <c r="L70" s="167"/>
      <c r="M70" s="167"/>
    </row>
    <row r="71" spans="1:13">
      <c r="A71" s="167"/>
      <c r="B71" s="167"/>
      <c r="C71" s="167"/>
      <c r="D71" s="167"/>
      <c r="E71" s="167"/>
      <c r="F71" s="167"/>
      <c r="G71" s="167"/>
      <c r="H71" s="167"/>
      <c r="I71" s="167"/>
      <c r="J71" s="167"/>
      <c r="K71" s="167"/>
      <c r="L71" s="167"/>
      <c r="M71" s="167"/>
    </row>
    <row r="72" spans="1:13">
      <c r="A72" s="167"/>
      <c r="B72" s="167"/>
      <c r="C72" s="167"/>
      <c r="D72" s="167"/>
      <c r="E72" s="167"/>
      <c r="F72" s="167"/>
      <c r="G72" s="167"/>
      <c r="H72" s="167"/>
      <c r="I72" s="167"/>
      <c r="J72" s="167"/>
      <c r="K72" s="167"/>
      <c r="L72" s="167"/>
      <c r="M72" s="167"/>
    </row>
    <row r="73" spans="1:13">
      <c r="A73" s="167"/>
      <c r="B73" s="167"/>
      <c r="C73" s="167"/>
      <c r="D73" s="167"/>
      <c r="E73" s="167"/>
      <c r="F73" s="167"/>
      <c r="G73" s="167"/>
      <c r="H73" s="167"/>
      <c r="I73" s="167"/>
      <c r="J73" s="167"/>
      <c r="K73" s="167"/>
      <c r="L73" s="167"/>
      <c r="M73" s="167"/>
    </row>
    <row r="74" spans="1:13">
      <c r="A74" s="167"/>
      <c r="B74" s="167"/>
      <c r="C74" s="167"/>
      <c r="D74" s="167"/>
      <c r="E74" s="167"/>
      <c r="F74" s="167"/>
      <c r="G74" s="167"/>
      <c r="H74" s="167"/>
      <c r="I74" s="167"/>
      <c r="J74" s="167"/>
      <c r="K74" s="167"/>
      <c r="L74" s="167"/>
      <c r="M74" s="167"/>
    </row>
    <row r="75" spans="1:13">
      <c r="A75" s="167"/>
      <c r="B75" s="167"/>
      <c r="C75" s="167"/>
      <c r="D75" s="167"/>
      <c r="E75" s="167"/>
      <c r="F75" s="167"/>
      <c r="G75" s="167"/>
      <c r="H75" s="167"/>
      <c r="I75" s="167"/>
      <c r="J75" s="167"/>
      <c r="K75" s="167"/>
      <c r="L75" s="167"/>
      <c r="M75" s="167"/>
    </row>
    <row r="76" spans="1:13">
      <c r="A76" s="167"/>
      <c r="B76" s="167"/>
      <c r="C76" s="167"/>
      <c r="D76" s="167"/>
      <c r="E76" s="167"/>
      <c r="F76" s="167"/>
      <c r="G76" s="167"/>
      <c r="H76" s="167"/>
      <c r="I76" s="167"/>
      <c r="J76" s="167"/>
      <c r="K76" s="167"/>
      <c r="L76" s="167"/>
      <c r="M76" s="167"/>
    </row>
    <row r="77" spans="1:13">
      <c r="A77" s="167"/>
      <c r="B77" s="167"/>
      <c r="C77" s="167"/>
      <c r="D77" s="167"/>
      <c r="E77" s="167"/>
      <c r="F77" s="167"/>
      <c r="G77" s="167"/>
      <c r="H77" s="167"/>
      <c r="I77" s="167"/>
      <c r="J77" s="167"/>
      <c r="K77" s="167"/>
      <c r="L77" s="167"/>
      <c r="M77" s="167"/>
    </row>
    <row r="78" spans="1:13">
      <c r="A78" s="167"/>
      <c r="B78" s="167"/>
      <c r="C78" s="167"/>
      <c r="D78" s="167"/>
      <c r="E78" s="167"/>
      <c r="F78" s="167"/>
      <c r="G78" s="167"/>
      <c r="H78" s="167"/>
      <c r="I78" s="167"/>
      <c r="J78" s="167"/>
      <c r="K78" s="167"/>
      <c r="L78" s="167"/>
      <c r="M78" s="167"/>
    </row>
    <row r="79" spans="1:13">
      <c r="A79" s="167"/>
      <c r="B79" s="167"/>
      <c r="C79" s="167"/>
      <c r="D79" s="167"/>
      <c r="E79" s="167"/>
      <c r="F79" s="167"/>
      <c r="G79" s="167"/>
      <c r="H79" s="167"/>
      <c r="I79" s="167"/>
      <c r="J79" s="167"/>
      <c r="K79" s="167"/>
      <c r="L79" s="167"/>
      <c r="M79" s="167"/>
    </row>
    <row r="80" spans="1:13">
      <c r="A80" s="167"/>
      <c r="B80" s="167"/>
      <c r="C80" s="167"/>
      <c r="D80" s="167"/>
      <c r="E80" s="167"/>
      <c r="F80" s="167"/>
      <c r="G80" s="167"/>
      <c r="H80" s="167"/>
      <c r="I80" s="167"/>
      <c r="J80" s="167"/>
      <c r="K80" s="167"/>
      <c r="L80" s="167"/>
      <c r="M80" s="167"/>
    </row>
    <row r="81" spans="1:13">
      <c r="A81" s="167"/>
      <c r="B81" s="167"/>
      <c r="C81" s="167"/>
      <c r="D81" s="167"/>
      <c r="E81" s="167"/>
      <c r="F81" s="167"/>
      <c r="G81" s="167"/>
      <c r="H81" s="167"/>
      <c r="I81" s="167"/>
      <c r="J81" s="167"/>
      <c r="K81" s="167"/>
      <c r="L81" s="167"/>
      <c r="M81" s="167"/>
    </row>
    <row r="82" spans="1:13">
      <c r="A82" s="167"/>
      <c r="B82" s="167"/>
      <c r="C82" s="167"/>
      <c r="D82" s="167"/>
      <c r="E82" s="167"/>
      <c r="F82" s="167"/>
      <c r="G82" s="167"/>
      <c r="H82" s="167"/>
      <c r="I82" s="167"/>
      <c r="J82" s="167"/>
      <c r="K82" s="167"/>
      <c r="L82" s="167"/>
      <c r="M82" s="167"/>
    </row>
    <row r="83" spans="1:13">
      <c r="A83" s="167"/>
      <c r="B83" s="167"/>
      <c r="C83" s="167"/>
      <c r="D83" s="167"/>
      <c r="E83" s="167"/>
      <c r="F83" s="167"/>
      <c r="G83" s="167"/>
      <c r="H83" s="167"/>
      <c r="I83" s="167"/>
      <c r="J83" s="167"/>
      <c r="K83" s="167"/>
      <c r="L83" s="167"/>
      <c r="M83" s="167"/>
    </row>
    <row r="84" spans="1:13">
      <c r="A84" s="167"/>
      <c r="B84" s="167"/>
      <c r="C84" s="167"/>
      <c r="D84" s="167"/>
      <c r="E84" s="167"/>
      <c r="F84" s="167"/>
      <c r="G84" s="167"/>
      <c r="H84" s="167"/>
      <c r="I84" s="167"/>
      <c r="J84" s="167"/>
      <c r="K84" s="167"/>
      <c r="L84" s="167"/>
      <c r="M84" s="167"/>
    </row>
    <row r="85" spans="1:13">
      <c r="A85" s="167"/>
      <c r="B85" s="167"/>
      <c r="C85" s="167"/>
      <c r="D85" s="167"/>
      <c r="E85" s="167"/>
      <c r="F85" s="167"/>
      <c r="G85" s="167"/>
      <c r="H85" s="167"/>
      <c r="I85" s="167"/>
      <c r="J85" s="167"/>
      <c r="K85" s="167"/>
      <c r="L85" s="167"/>
      <c r="M85" s="167"/>
    </row>
    <row r="86" spans="1:13">
      <c r="A86" s="167"/>
      <c r="B86" s="167"/>
      <c r="C86" s="167"/>
      <c r="D86" s="167"/>
      <c r="E86" s="167"/>
      <c r="F86" s="167"/>
      <c r="G86" s="167"/>
      <c r="H86" s="167"/>
      <c r="I86" s="167"/>
      <c r="J86" s="167"/>
      <c r="K86" s="167"/>
      <c r="L86" s="167"/>
      <c r="M86" s="167"/>
    </row>
    <row r="87" spans="1:13">
      <c r="A87" s="167"/>
      <c r="B87" s="167"/>
      <c r="C87" s="167"/>
      <c r="D87" s="167"/>
      <c r="E87" s="167"/>
      <c r="F87" s="167"/>
      <c r="G87" s="167"/>
      <c r="H87" s="167"/>
      <c r="I87" s="167"/>
      <c r="J87" s="167"/>
      <c r="K87" s="167"/>
      <c r="L87" s="167"/>
      <c r="M87" s="167"/>
    </row>
    <row r="88" spans="1:13">
      <c r="A88" s="167"/>
      <c r="B88" s="167"/>
      <c r="C88" s="167"/>
      <c r="D88" s="167"/>
      <c r="E88" s="167"/>
      <c r="F88" s="167"/>
      <c r="G88" s="167"/>
      <c r="H88" s="167"/>
      <c r="I88" s="167"/>
      <c r="J88" s="167"/>
      <c r="K88" s="167"/>
      <c r="L88" s="167"/>
      <c r="M88" s="167"/>
    </row>
    <row r="89" spans="1:13">
      <c r="A89" s="167"/>
      <c r="B89" s="167"/>
      <c r="C89" s="167"/>
      <c r="D89" s="167"/>
      <c r="E89" s="167"/>
      <c r="F89" s="167"/>
      <c r="G89" s="167"/>
      <c r="H89" s="167"/>
      <c r="I89" s="167"/>
      <c r="J89" s="167"/>
      <c r="K89" s="167"/>
      <c r="L89" s="167"/>
      <c r="M89" s="167"/>
    </row>
    <row r="90" spans="1:13">
      <c r="A90" s="167"/>
      <c r="B90" s="167"/>
      <c r="C90" s="167"/>
      <c r="D90" s="167"/>
      <c r="E90" s="167"/>
      <c r="F90" s="167"/>
      <c r="G90" s="167"/>
      <c r="H90" s="167"/>
      <c r="I90" s="167"/>
      <c r="J90" s="167"/>
      <c r="K90" s="167"/>
      <c r="L90" s="167"/>
      <c r="M90" s="167"/>
    </row>
    <row r="91" spans="1:13">
      <c r="A91" s="167"/>
      <c r="B91" s="167"/>
      <c r="C91" s="167"/>
      <c r="D91" s="167"/>
      <c r="E91" s="167"/>
      <c r="F91" s="167"/>
      <c r="G91" s="167"/>
      <c r="H91" s="167"/>
      <c r="I91" s="167"/>
      <c r="J91" s="167"/>
      <c r="K91" s="167"/>
      <c r="L91" s="167"/>
      <c r="M91" s="167"/>
    </row>
    <row r="92" spans="1:13">
      <c r="A92" s="167"/>
      <c r="B92" s="167"/>
      <c r="C92" s="167"/>
      <c r="D92" s="167"/>
      <c r="E92" s="167"/>
      <c r="F92" s="167"/>
      <c r="G92" s="167"/>
      <c r="H92" s="167"/>
      <c r="I92" s="167"/>
      <c r="J92" s="167"/>
      <c r="K92" s="167"/>
      <c r="L92" s="167"/>
      <c r="M92" s="167"/>
    </row>
    <row r="93" spans="1:13">
      <c r="A93" s="167"/>
      <c r="B93" s="167"/>
      <c r="C93" s="167"/>
      <c r="D93" s="167"/>
      <c r="E93" s="167"/>
      <c r="F93" s="167"/>
      <c r="G93" s="167"/>
      <c r="H93" s="167"/>
      <c r="I93" s="167"/>
      <c r="J93" s="167"/>
      <c r="K93" s="167"/>
      <c r="L93" s="167"/>
      <c r="M93" s="167"/>
    </row>
    <row r="94" spans="1:13">
      <c r="A94" s="167"/>
      <c r="B94" s="167"/>
      <c r="C94" s="167"/>
      <c r="D94" s="167"/>
      <c r="E94" s="167"/>
      <c r="F94" s="167"/>
      <c r="G94" s="167"/>
      <c r="H94" s="167"/>
      <c r="I94" s="167"/>
      <c r="J94" s="167"/>
      <c r="K94" s="167"/>
      <c r="L94" s="167"/>
      <c r="M94" s="167"/>
    </row>
    <row r="95" spans="1:13">
      <c r="A95" s="167"/>
      <c r="B95" s="167"/>
      <c r="C95" s="167"/>
      <c r="D95" s="167"/>
      <c r="E95" s="167"/>
      <c r="F95" s="167"/>
      <c r="G95" s="167"/>
      <c r="H95" s="167"/>
      <c r="I95" s="167"/>
      <c r="J95" s="167"/>
      <c r="K95" s="167"/>
      <c r="L95" s="167"/>
      <c r="M95" s="167"/>
    </row>
    <row r="96" spans="1:13">
      <c r="A96" s="167"/>
      <c r="B96" s="167"/>
      <c r="C96" s="167"/>
      <c r="D96" s="167"/>
      <c r="E96" s="167"/>
      <c r="F96" s="167"/>
      <c r="G96" s="167"/>
      <c r="H96" s="167"/>
      <c r="I96" s="167"/>
      <c r="J96" s="167"/>
      <c r="K96" s="167"/>
      <c r="L96" s="167"/>
      <c r="M96" s="167"/>
    </row>
    <row r="97" spans="1:13">
      <c r="A97" s="167"/>
      <c r="B97" s="167"/>
      <c r="C97" s="167"/>
      <c r="D97" s="167"/>
      <c r="E97" s="167"/>
      <c r="F97" s="167"/>
      <c r="G97" s="167"/>
      <c r="H97" s="167"/>
      <c r="I97" s="167"/>
      <c r="J97" s="167"/>
      <c r="K97" s="167"/>
      <c r="L97" s="167"/>
      <c r="M97" s="167"/>
    </row>
    <row r="98" spans="1:13">
      <c r="A98" s="167"/>
      <c r="B98" s="167"/>
      <c r="C98" s="167"/>
      <c r="D98" s="167"/>
      <c r="E98" s="167"/>
      <c r="F98" s="167"/>
      <c r="G98" s="167"/>
      <c r="H98" s="167"/>
      <c r="I98" s="167"/>
      <c r="J98" s="167"/>
      <c r="K98" s="167"/>
      <c r="L98" s="167"/>
      <c r="M98" s="167"/>
    </row>
    <row r="99" spans="1:13">
      <c r="A99" s="167"/>
      <c r="B99" s="167"/>
      <c r="C99" s="167"/>
      <c r="D99" s="167"/>
      <c r="E99" s="167"/>
      <c r="F99" s="167"/>
      <c r="G99" s="167"/>
      <c r="H99" s="167"/>
      <c r="I99" s="167"/>
      <c r="J99" s="167"/>
      <c r="K99" s="167"/>
      <c r="L99" s="167"/>
      <c r="M99" s="167"/>
    </row>
    <row r="100" spans="1:13">
      <c r="A100" s="167"/>
      <c r="B100" s="167"/>
      <c r="C100" s="167"/>
      <c r="D100" s="167"/>
      <c r="E100" s="167"/>
      <c r="F100" s="167"/>
      <c r="G100" s="167"/>
      <c r="H100" s="167"/>
      <c r="I100" s="167"/>
      <c r="J100" s="167"/>
      <c r="K100" s="167"/>
      <c r="L100" s="167"/>
      <c r="M100" s="167"/>
    </row>
    <row r="101" spans="1:13">
      <c r="A101" s="167"/>
      <c r="B101" s="167"/>
      <c r="C101" s="167"/>
      <c r="D101" s="167"/>
      <c r="E101" s="167"/>
      <c r="F101" s="167"/>
      <c r="G101" s="167"/>
      <c r="H101" s="167"/>
      <c r="I101" s="167"/>
      <c r="J101" s="167"/>
      <c r="K101" s="167"/>
      <c r="L101" s="167"/>
      <c r="M101" s="167"/>
    </row>
    <row r="102" spans="1:13">
      <c r="A102" s="167"/>
      <c r="B102" s="167"/>
      <c r="C102" s="167"/>
      <c r="D102" s="167"/>
      <c r="E102" s="167"/>
      <c r="F102" s="167"/>
      <c r="G102" s="167"/>
      <c r="H102" s="167"/>
      <c r="I102" s="167"/>
      <c r="J102" s="167"/>
      <c r="K102" s="167"/>
      <c r="L102" s="167"/>
      <c r="M102" s="167"/>
    </row>
    <row r="103" spans="1:13">
      <c r="A103" s="167"/>
      <c r="B103" s="167"/>
      <c r="C103" s="167"/>
      <c r="D103" s="167"/>
      <c r="E103" s="167"/>
      <c r="F103" s="167"/>
      <c r="G103" s="167"/>
      <c r="H103" s="167"/>
      <c r="I103" s="167"/>
      <c r="J103" s="167"/>
      <c r="K103" s="167"/>
      <c r="L103" s="167"/>
      <c r="M103" s="167"/>
    </row>
    <row r="104" spans="1:13">
      <c r="A104" s="167"/>
      <c r="B104" s="167"/>
      <c r="C104" s="167"/>
      <c r="D104" s="167"/>
      <c r="E104" s="167"/>
      <c r="F104" s="167"/>
      <c r="G104" s="167"/>
      <c r="H104" s="167"/>
      <c r="I104" s="167"/>
      <c r="J104" s="167"/>
      <c r="K104" s="167"/>
      <c r="L104" s="167"/>
      <c r="M104" s="167"/>
    </row>
    <row r="105" spans="1:13">
      <c r="A105" s="167"/>
      <c r="B105" s="167"/>
      <c r="C105" s="167"/>
      <c r="D105" s="167"/>
      <c r="E105" s="167"/>
      <c r="F105" s="167"/>
      <c r="G105" s="167"/>
      <c r="H105" s="167"/>
      <c r="I105" s="167"/>
      <c r="J105" s="167"/>
      <c r="K105" s="167"/>
      <c r="L105" s="167"/>
      <c r="M105" s="167"/>
    </row>
    <row r="106" spans="1:13">
      <c r="A106" s="167"/>
      <c r="B106" s="167"/>
      <c r="C106" s="167"/>
      <c r="D106" s="167"/>
      <c r="E106" s="167"/>
      <c r="F106" s="167"/>
      <c r="G106" s="167"/>
      <c r="H106" s="167"/>
      <c r="I106" s="167"/>
      <c r="J106" s="167"/>
      <c r="K106" s="167"/>
      <c r="L106" s="167"/>
      <c r="M106" s="167"/>
    </row>
    <row r="107" spans="1:13">
      <c r="A107" s="167"/>
      <c r="B107" s="167"/>
      <c r="C107" s="167"/>
      <c r="D107" s="167"/>
      <c r="E107" s="167"/>
      <c r="F107" s="167"/>
      <c r="G107" s="167"/>
      <c r="H107" s="167"/>
      <c r="I107" s="167"/>
      <c r="J107" s="167"/>
      <c r="K107" s="167"/>
      <c r="L107" s="167"/>
      <c r="M107" s="167"/>
    </row>
    <row r="108" spans="1:13">
      <c r="A108" s="167"/>
      <c r="B108" s="167"/>
      <c r="C108" s="167"/>
      <c r="D108" s="167"/>
      <c r="E108" s="167"/>
      <c r="F108" s="167"/>
      <c r="G108" s="167"/>
      <c r="H108" s="167"/>
      <c r="I108" s="167"/>
      <c r="J108" s="167"/>
      <c r="K108" s="167"/>
      <c r="L108" s="167"/>
      <c r="M108" s="167"/>
    </row>
    <row r="109" spans="1:13">
      <c r="A109" s="167"/>
      <c r="B109" s="167"/>
      <c r="C109" s="167"/>
      <c r="D109" s="167"/>
      <c r="E109" s="167"/>
      <c r="F109" s="167"/>
      <c r="G109" s="167"/>
      <c r="H109" s="167"/>
      <c r="I109" s="167"/>
      <c r="J109" s="167"/>
      <c r="K109" s="167"/>
      <c r="L109" s="167"/>
      <c r="M109" s="167"/>
    </row>
    <row r="110" spans="1:13">
      <c r="A110" s="167"/>
      <c r="B110" s="167"/>
      <c r="C110" s="167"/>
      <c r="D110" s="167"/>
      <c r="E110" s="167"/>
      <c r="F110" s="167"/>
      <c r="G110" s="167"/>
      <c r="H110" s="167"/>
      <c r="I110" s="167"/>
      <c r="J110" s="167"/>
      <c r="K110" s="167"/>
      <c r="L110" s="167"/>
      <c r="M110" s="167"/>
    </row>
    <row r="111" spans="1:13">
      <c r="A111" s="167"/>
      <c r="B111" s="167"/>
      <c r="C111" s="167"/>
      <c r="D111" s="167"/>
      <c r="E111" s="167"/>
      <c r="F111" s="167"/>
      <c r="G111" s="167"/>
      <c r="H111" s="167"/>
      <c r="I111" s="167"/>
      <c r="J111" s="167"/>
      <c r="K111" s="167"/>
      <c r="L111" s="167"/>
      <c r="M111" s="167"/>
    </row>
    <row r="112" spans="1:13">
      <c r="A112" s="167"/>
      <c r="B112" s="167"/>
      <c r="C112" s="167"/>
      <c r="D112" s="167"/>
      <c r="E112" s="167"/>
      <c r="F112" s="167"/>
      <c r="G112" s="167"/>
      <c r="H112" s="167"/>
      <c r="I112" s="167"/>
      <c r="J112" s="167"/>
      <c r="K112" s="167"/>
      <c r="L112" s="167"/>
      <c r="M112" s="167"/>
    </row>
    <row r="113" spans="1:13">
      <c r="A113" s="167"/>
      <c r="B113" s="167"/>
      <c r="C113" s="167"/>
      <c r="D113" s="167"/>
      <c r="E113" s="167"/>
      <c r="F113" s="167"/>
      <c r="G113" s="167"/>
      <c r="H113" s="167"/>
      <c r="I113" s="167"/>
      <c r="J113" s="167"/>
      <c r="K113" s="167"/>
      <c r="L113" s="167"/>
      <c r="M113" s="167"/>
    </row>
    <row r="114" spans="1:13">
      <c r="A114" s="167"/>
      <c r="B114" s="167"/>
      <c r="C114" s="167"/>
      <c r="D114" s="167"/>
      <c r="E114" s="167"/>
      <c r="F114" s="167"/>
      <c r="G114" s="167"/>
      <c r="H114" s="167"/>
      <c r="I114" s="167"/>
      <c r="J114" s="167"/>
      <c r="K114" s="167"/>
      <c r="L114" s="167"/>
      <c r="M114" s="167"/>
    </row>
    <row r="115" spans="1:13">
      <c r="A115" s="167"/>
      <c r="B115" s="167"/>
      <c r="C115" s="167"/>
      <c r="D115" s="167"/>
      <c r="E115" s="167"/>
      <c r="F115" s="167"/>
      <c r="G115" s="167"/>
      <c r="H115" s="167"/>
      <c r="I115" s="167"/>
      <c r="J115" s="167"/>
      <c r="K115" s="167"/>
      <c r="L115" s="167"/>
      <c r="M115" s="167"/>
    </row>
    <row r="116" spans="1:13">
      <c r="A116" s="167"/>
      <c r="B116" s="167"/>
      <c r="C116" s="167"/>
      <c r="D116" s="167"/>
      <c r="E116" s="167"/>
      <c r="F116" s="167"/>
      <c r="G116" s="167"/>
      <c r="H116" s="167"/>
      <c r="I116" s="167"/>
      <c r="J116" s="167"/>
      <c r="K116" s="167"/>
      <c r="L116" s="167"/>
      <c r="M116" s="167"/>
    </row>
    <row r="117" spans="1:13">
      <c r="A117" s="167"/>
      <c r="B117" s="167"/>
      <c r="C117" s="167"/>
      <c r="D117" s="167"/>
      <c r="E117" s="167"/>
      <c r="F117" s="167"/>
      <c r="G117" s="167"/>
      <c r="H117" s="167"/>
      <c r="I117" s="167"/>
      <c r="J117" s="167"/>
      <c r="K117" s="167"/>
      <c r="L117" s="167"/>
      <c r="M117" s="167"/>
    </row>
    <row r="118" spans="1:13">
      <c r="A118" s="167"/>
      <c r="B118" s="167"/>
      <c r="C118" s="167"/>
      <c r="D118" s="167"/>
      <c r="E118" s="167"/>
      <c r="F118" s="167"/>
      <c r="G118" s="167"/>
      <c r="H118" s="167"/>
      <c r="I118" s="167"/>
      <c r="J118" s="167"/>
      <c r="K118" s="167"/>
      <c r="L118" s="167"/>
      <c r="M118" s="167"/>
    </row>
    <row r="119" spans="1:13">
      <c r="A119" s="167"/>
      <c r="B119" s="167"/>
      <c r="C119" s="167"/>
      <c r="D119" s="167"/>
      <c r="E119" s="167"/>
      <c r="F119" s="167"/>
      <c r="G119" s="167"/>
      <c r="H119" s="167"/>
      <c r="I119" s="167"/>
      <c r="J119" s="167"/>
      <c r="K119" s="167"/>
      <c r="L119" s="167"/>
      <c r="M119" s="167"/>
    </row>
    <row r="120" spans="1:13">
      <c r="A120" s="167"/>
      <c r="B120" s="167"/>
      <c r="C120" s="167"/>
      <c r="D120" s="167"/>
      <c r="E120" s="167"/>
      <c r="F120" s="167"/>
      <c r="G120" s="167"/>
      <c r="H120" s="167"/>
      <c r="I120" s="167"/>
      <c r="J120" s="167"/>
      <c r="K120" s="167"/>
      <c r="L120" s="167"/>
      <c r="M120" s="167"/>
    </row>
    <row r="121" spans="1:13">
      <c r="A121" s="167"/>
      <c r="B121" s="167"/>
      <c r="C121" s="167"/>
      <c r="D121" s="167"/>
      <c r="E121" s="167"/>
      <c r="F121" s="167"/>
      <c r="G121" s="167"/>
      <c r="H121" s="167"/>
      <c r="I121" s="167"/>
      <c r="J121" s="167"/>
      <c r="K121" s="167"/>
      <c r="L121" s="167"/>
      <c r="M121" s="167"/>
    </row>
    <row r="122" spans="1:13">
      <c r="A122" s="167"/>
      <c r="B122" s="167"/>
      <c r="C122" s="167"/>
      <c r="D122" s="167"/>
      <c r="E122" s="167"/>
      <c r="F122" s="167"/>
      <c r="G122" s="167"/>
      <c r="H122" s="167"/>
      <c r="I122" s="167"/>
      <c r="J122" s="167"/>
      <c r="K122" s="167"/>
      <c r="L122" s="167"/>
      <c r="M122" s="167"/>
    </row>
    <row r="123" spans="1:13">
      <c r="A123" s="167"/>
      <c r="B123" s="167"/>
      <c r="C123" s="167"/>
      <c r="D123" s="167"/>
      <c r="E123" s="167"/>
      <c r="F123" s="167"/>
      <c r="G123" s="167"/>
      <c r="H123" s="167"/>
      <c r="I123" s="167"/>
      <c r="J123" s="167"/>
      <c r="K123" s="167"/>
      <c r="L123" s="167"/>
      <c r="M123" s="167"/>
    </row>
    <row r="124" spans="1:13">
      <c r="A124" s="167"/>
      <c r="B124" s="167"/>
      <c r="C124" s="167"/>
      <c r="D124" s="167"/>
      <c r="E124" s="167"/>
      <c r="F124" s="167"/>
      <c r="G124" s="167"/>
      <c r="H124" s="167"/>
      <c r="I124" s="167"/>
      <c r="J124" s="167"/>
      <c r="K124" s="167"/>
      <c r="L124" s="167"/>
      <c r="M124" s="167"/>
    </row>
    <row r="125" spans="1:13">
      <c r="A125" s="167"/>
      <c r="B125" s="167"/>
      <c r="C125" s="167"/>
      <c r="D125" s="167"/>
      <c r="E125" s="167"/>
      <c r="F125" s="167"/>
      <c r="G125" s="167"/>
      <c r="H125" s="167"/>
      <c r="I125" s="167"/>
      <c r="J125" s="167"/>
      <c r="K125" s="167"/>
      <c r="L125" s="167"/>
      <c r="M125" s="167"/>
    </row>
    <row r="126" spans="1:13">
      <c r="A126" s="167"/>
      <c r="B126" s="167"/>
      <c r="C126" s="167"/>
      <c r="D126" s="167"/>
      <c r="E126" s="167"/>
      <c r="F126" s="167"/>
      <c r="G126" s="167"/>
      <c r="H126" s="167"/>
      <c r="I126" s="167"/>
      <c r="J126" s="167"/>
      <c r="K126" s="167"/>
      <c r="L126" s="167"/>
      <c r="M126" s="167"/>
    </row>
    <row r="127" spans="1:13">
      <c r="A127" s="167"/>
      <c r="B127" s="167"/>
      <c r="C127" s="167"/>
      <c r="D127" s="167"/>
      <c r="E127" s="167"/>
      <c r="F127" s="167"/>
      <c r="G127" s="167"/>
      <c r="H127" s="167"/>
      <c r="I127" s="167"/>
      <c r="J127" s="167"/>
      <c r="K127" s="167"/>
      <c r="L127" s="167"/>
      <c r="M127" s="167"/>
    </row>
    <row r="128" spans="1:13">
      <c r="A128" s="167"/>
      <c r="B128" s="167"/>
      <c r="C128" s="167"/>
      <c r="D128" s="167"/>
      <c r="E128" s="167"/>
      <c r="F128" s="167"/>
      <c r="G128" s="167"/>
      <c r="H128" s="167"/>
      <c r="I128" s="167"/>
      <c r="J128" s="167"/>
      <c r="K128" s="167"/>
      <c r="L128" s="167"/>
      <c r="M128" s="167"/>
    </row>
    <row r="129" spans="1:13">
      <c r="A129" s="167"/>
      <c r="B129" s="167"/>
      <c r="C129" s="167"/>
      <c r="D129" s="167"/>
      <c r="E129" s="167"/>
      <c r="F129" s="167"/>
      <c r="G129" s="167"/>
      <c r="H129" s="167"/>
      <c r="I129" s="167"/>
      <c r="J129" s="167"/>
      <c r="K129" s="167"/>
      <c r="L129" s="167"/>
      <c r="M129" s="167"/>
    </row>
    <row r="130" spans="1:13">
      <c r="A130" s="167"/>
      <c r="B130" s="167"/>
      <c r="C130" s="167"/>
      <c r="D130" s="167"/>
      <c r="E130" s="167"/>
      <c r="F130" s="167"/>
      <c r="G130" s="167"/>
      <c r="H130" s="167"/>
      <c r="I130" s="167"/>
      <c r="J130" s="167"/>
      <c r="K130" s="167"/>
      <c r="L130" s="167"/>
      <c r="M130" s="167"/>
    </row>
    <row r="131" spans="1:13">
      <c r="A131" s="167"/>
      <c r="B131" s="167"/>
      <c r="C131" s="167"/>
      <c r="D131" s="167"/>
      <c r="E131" s="167"/>
      <c r="F131" s="167"/>
      <c r="G131" s="167"/>
      <c r="H131" s="167"/>
      <c r="I131" s="167"/>
      <c r="J131" s="167"/>
      <c r="K131" s="167"/>
      <c r="L131" s="167"/>
      <c r="M131" s="167"/>
    </row>
    <row r="132" spans="1:13">
      <c r="A132" s="167"/>
      <c r="B132" s="167"/>
      <c r="C132" s="167"/>
      <c r="D132" s="167"/>
      <c r="E132" s="167"/>
      <c r="F132" s="167"/>
      <c r="G132" s="167"/>
      <c r="H132" s="167"/>
      <c r="I132" s="167"/>
      <c r="J132" s="167"/>
      <c r="K132" s="167"/>
      <c r="L132" s="167"/>
      <c r="M132" s="167"/>
    </row>
    <row r="133" spans="1:13">
      <c r="A133" s="167"/>
      <c r="B133" s="167"/>
      <c r="C133" s="167"/>
      <c r="D133" s="167"/>
      <c r="E133" s="167"/>
      <c r="F133" s="167"/>
      <c r="G133" s="167"/>
      <c r="H133" s="167"/>
      <c r="I133" s="167"/>
      <c r="J133" s="167"/>
      <c r="K133" s="167"/>
      <c r="L133" s="167"/>
      <c r="M133" s="167"/>
    </row>
    <row r="134" spans="1:13">
      <c r="A134" s="167"/>
      <c r="B134" s="167"/>
      <c r="C134" s="167"/>
      <c r="D134" s="167"/>
      <c r="E134" s="167"/>
      <c r="F134" s="167"/>
      <c r="G134" s="167"/>
      <c r="H134" s="167"/>
      <c r="I134" s="167"/>
      <c r="J134" s="167"/>
      <c r="K134" s="167"/>
      <c r="L134" s="167"/>
      <c r="M134" s="167"/>
    </row>
    <row r="135" spans="1:13">
      <c r="A135" s="167"/>
      <c r="B135" s="167"/>
      <c r="C135" s="167"/>
      <c r="D135" s="167"/>
      <c r="E135" s="167"/>
      <c r="F135" s="167"/>
      <c r="G135" s="167"/>
      <c r="H135" s="167"/>
      <c r="I135" s="167"/>
      <c r="J135" s="167"/>
      <c r="K135" s="167"/>
      <c r="L135" s="167"/>
      <c r="M135" s="167"/>
    </row>
    <row r="136" spans="1:13">
      <c r="A136" s="167"/>
      <c r="B136" s="167"/>
      <c r="C136" s="167"/>
      <c r="D136" s="167"/>
      <c r="E136" s="167"/>
      <c r="F136" s="167"/>
      <c r="G136" s="167"/>
      <c r="H136" s="167"/>
      <c r="I136" s="167"/>
      <c r="J136" s="167"/>
      <c r="K136" s="167"/>
      <c r="L136" s="167"/>
      <c r="M136" s="167"/>
    </row>
    <row r="137" spans="1:13">
      <c r="A137" s="167"/>
      <c r="B137" s="167"/>
      <c r="C137" s="167"/>
      <c r="D137" s="167"/>
      <c r="E137" s="167"/>
      <c r="F137" s="167"/>
      <c r="G137" s="167"/>
      <c r="H137" s="167"/>
      <c r="I137" s="167"/>
      <c r="J137" s="167"/>
      <c r="K137" s="167"/>
      <c r="L137" s="167"/>
      <c r="M137" s="167"/>
    </row>
    <row r="138" spans="1:13">
      <c r="A138" s="167"/>
      <c r="B138" s="167"/>
      <c r="C138" s="167"/>
      <c r="D138" s="167"/>
      <c r="E138" s="167"/>
      <c r="F138" s="167"/>
      <c r="G138" s="167"/>
      <c r="H138" s="167"/>
      <c r="I138" s="167"/>
      <c r="J138" s="167"/>
      <c r="K138" s="167"/>
      <c r="L138" s="167"/>
      <c r="M138" s="167"/>
    </row>
    <row r="139" spans="1:13">
      <c r="A139" s="167"/>
      <c r="B139" s="167"/>
      <c r="C139" s="167"/>
      <c r="D139" s="167"/>
      <c r="E139" s="167"/>
      <c r="F139" s="167"/>
      <c r="G139" s="167"/>
      <c r="H139" s="167"/>
      <c r="I139" s="167"/>
      <c r="J139" s="167"/>
      <c r="K139" s="167"/>
      <c r="L139" s="167"/>
      <c r="M139" s="167"/>
    </row>
    <row r="140" spans="1:13">
      <c r="A140" s="167"/>
      <c r="B140" s="167"/>
      <c r="C140" s="167"/>
      <c r="D140" s="167"/>
      <c r="E140" s="167"/>
      <c r="F140" s="167"/>
      <c r="G140" s="167"/>
      <c r="H140" s="167"/>
      <c r="I140" s="167"/>
      <c r="J140" s="167"/>
      <c r="K140" s="167"/>
      <c r="L140" s="167"/>
      <c r="M140" s="167"/>
    </row>
    <row r="141" spans="1:13">
      <c r="A141" s="167"/>
      <c r="B141" s="167"/>
      <c r="C141" s="167"/>
      <c r="D141" s="167"/>
      <c r="E141" s="167"/>
      <c r="F141" s="167"/>
      <c r="G141" s="167"/>
      <c r="H141" s="167"/>
      <c r="I141" s="167"/>
      <c r="J141" s="167"/>
      <c r="K141" s="167"/>
      <c r="L141" s="167"/>
      <c r="M141" s="167"/>
    </row>
    <row r="142" spans="1:13">
      <c r="A142" s="167"/>
      <c r="B142" s="167"/>
      <c r="C142" s="167"/>
      <c r="D142" s="167"/>
      <c r="E142" s="167"/>
      <c r="F142" s="167"/>
      <c r="G142" s="167"/>
      <c r="H142" s="167"/>
      <c r="I142" s="167"/>
      <c r="J142" s="167"/>
      <c r="K142" s="167"/>
      <c r="L142" s="167"/>
      <c r="M142" s="167"/>
    </row>
    <row r="143" spans="1:13">
      <c r="A143" s="167"/>
      <c r="B143" s="167"/>
      <c r="C143" s="167"/>
      <c r="D143" s="167"/>
      <c r="E143" s="167"/>
      <c r="F143" s="167"/>
      <c r="G143" s="167"/>
      <c r="H143" s="167"/>
      <c r="I143" s="167"/>
      <c r="J143" s="167"/>
      <c r="K143" s="167"/>
      <c r="L143" s="167"/>
      <c r="M143" s="167"/>
    </row>
  </sheetData>
  <sheetProtection sheet="1" objects="1" scenarios="1" formatColumns="0" formatRows="0" selectLockedCells="1"/>
  <pageMargins left="0.7" right="0.7" top="0.75" bottom="0.75" header="0.3" footer="0.3"/>
  <pageSetup scale="74" orientation="portrait" r:id="rId1"/>
  <rowBreaks count="1" manualBreakCount="1">
    <brk id="72"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6">
    <pageSetUpPr fitToPage="1"/>
  </sheetPr>
  <dimension ref="A1:ED176"/>
  <sheetViews>
    <sheetView view="pageBreakPreview" zoomScaleNormal="100" zoomScaleSheetLayoutView="100" workbookViewId="0">
      <selection activeCell="AA1" sqref="AA1"/>
    </sheetView>
  </sheetViews>
  <sheetFormatPr defaultColWidth="11.42578125"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11.425781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1587</v>
      </c>
      <c r="B8" s="800"/>
      <c r="C8" s="800"/>
      <c r="D8" s="1077"/>
      <c r="E8" s="1077"/>
      <c r="F8" s="1077"/>
      <c r="G8" s="1077"/>
      <c r="H8" s="1077"/>
      <c r="I8" s="599"/>
      <c r="J8" s="54">
        <f>G8</f>
        <v>0</v>
      </c>
      <c r="K8" s="7" t="str">
        <f>A8</f>
        <v>Country: Guatemala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8.25" customHeight="1">
      <c r="A13" s="269"/>
      <c r="B13" s="644" t="s">
        <v>124</v>
      </c>
      <c r="C13" s="645"/>
      <c r="D13" s="678" t="s">
        <v>871</v>
      </c>
      <c r="E13" s="679"/>
      <c r="F13" s="679"/>
      <c r="G13" s="679"/>
      <c r="H13" s="680"/>
      <c r="I13" s="599"/>
      <c r="J13" s="35"/>
      <c r="K13" s="7" t="str">
        <f>B13</f>
        <v>a. What is the name of the committee?</v>
      </c>
      <c r="L13" s="41" t="str">
        <f>D13</f>
        <v>Comision Nacional de  Aseguramiento de Anticonceptivos (CNAA) (National Contraceptive Security Committee)</v>
      </c>
      <c r="M13" s="31"/>
      <c r="N13" s="31"/>
      <c r="O13" s="34" t="str">
        <f>D13</f>
        <v>Comision Nacional de  Aseguramiento de Anticonceptivos (CNAA) (National Contraceptive Security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872</v>
      </c>
      <c r="G15" s="650"/>
      <c r="H15" s="651"/>
      <c r="I15" s="599"/>
      <c r="J15" s="35"/>
      <c r="K15" s="7" t="str">
        <f t="shared" ref="K15:K23" si="0">B15</f>
        <v>a. Social marketing</v>
      </c>
      <c r="L15" s="31"/>
      <c r="M15" s="31"/>
      <c r="N15" s="31"/>
      <c r="O15" s="7"/>
      <c r="P15" s="31"/>
      <c r="Q15" s="7" t="str">
        <f t="shared" ref="Q15:Q23" si="1">F15</f>
        <v xml:space="preserve">PASMO </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60">
      <c r="A16" s="204"/>
      <c r="B16" s="644" t="s">
        <v>129</v>
      </c>
      <c r="C16" s="645"/>
      <c r="D16" s="570" t="s">
        <v>78</v>
      </c>
      <c r="E16" s="178" t="s">
        <v>128</v>
      </c>
      <c r="F16" s="649" t="s">
        <v>873</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APROFAM (Asociación Pro Bienestar de La Familia - Association for the Well-Being of the Family), Asociación Guatemalteca de Mujeres Médicas, Instancia por la Salud y el Desarrollo de las Mujeres</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ustomHeight="1">
      <c r="A18" s="204"/>
      <c r="B18" s="644" t="s">
        <v>131</v>
      </c>
      <c r="C18" s="645"/>
      <c r="D18" s="570" t="s">
        <v>78</v>
      </c>
      <c r="E18" s="178" t="s">
        <v>132</v>
      </c>
      <c r="F18" s="649" t="s">
        <v>874</v>
      </c>
      <c r="G18" s="650"/>
      <c r="H18" s="651"/>
      <c r="I18" s="599"/>
      <c r="J18" s="35"/>
      <c r="K18" s="7" t="str">
        <f t="shared" si="0"/>
        <v>d. Donors</v>
      </c>
      <c r="L18" s="31"/>
      <c r="M18" s="31"/>
      <c r="N18" s="31"/>
      <c r="O18" s="7"/>
      <c r="P18" s="31"/>
      <c r="Q18" s="7" t="str">
        <f t="shared" si="1"/>
        <v xml:space="preserve">USAID and UNFPA are invited to participate but are not official members </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875</v>
      </c>
      <c r="G19" s="650"/>
      <c r="H19" s="651"/>
      <c r="I19" s="599"/>
      <c r="J19" s="35"/>
      <c r="K19" s="7" t="str">
        <f t="shared" si="0"/>
        <v>e. UN agencies</v>
      </c>
      <c r="L19" s="31"/>
      <c r="M19" s="31"/>
      <c r="N19" s="31"/>
      <c r="O19" s="7"/>
      <c r="P19" s="31"/>
      <c r="Q19" s="7" t="str">
        <f t="shared" si="1"/>
        <v xml:space="preserve">UNFPA is invited to participate at the meetings, although it is not an official member </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876</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Director of the National Reproductive Health Program, Family Planning Advisor, and Logistics Advisor</v>
      </c>
      <c r="R20" s="31"/>
      <c r="S20" s="31"/>
      <c r="T20" s="20"/>
      <c r="U20" s="20"/>
      <c r="V20" s="20"/>
      <c r="W20" s="68"/>
      <c r="X20" s="68"/>
      <c r="Y20" s="69"/>
      <c r="Z20" s="86"/>
      <c r="DS20" s="175"/>
      <c r="DT20" s="175"/>
      <c r="DU20" s="175"/>
      <c r="DV20" s="176"/>
      <c r="DW20" s="176"/>
      <c r="DX20" s="176"/>
      <c r="DY20" s="176"/>
      <c r="DZ20" s="176"/>
      <c r="EA20" s="176"/>
      <c r="ED20" s="176"/>
    </row>
    <row r="21" spans="1:134" s="143" customFormat="1" ht="15" customHeight="1">
      <c r="A21" s="204"/>
      <c r="B21" s="713" t="s">
        <v>137</v>
      </c>
      <c r="C21" s="713"/>
      <c r="D21" s="570" t="s">
        <v>78</v>
      </c>
      <c r="E21" s="178" t="s">
        <v>138</v>
      </c>
      <c r="F21" s="649" t="s">
        <v>877</v>
      </c>
      <c r="G21" s="650"/>
      <c r="H21" s="651"/>
      <c r="I21" s="599"/>
      <c r="J21" s="35"/>
      <c r="K21" s="7" t="str">
        <f t="shared" si="0"/>
        <v>g. Central Medical Store or Central Warehouse</v>
      </c>
      <c r="L21" s="31"/>
      <c r="M21" s="31"/>
      <c r="N21" s="31"/>
      <c r="O21" s="7"/>
      <c r="P21" s="31"/>
      <c r="Q21" s="7" t="str">
        <f t="shared" si="1"/>
        <v>Logistics unit (active member of the CNAA)</v>
      </c>
      <c r="R21" s="31"/>
      <c r="S21" s="31"/>
      <c r="T21" s="20"/>
      <c r="U21" s="20"/>
      <c r="V21" s="20"/>
      <c r="W21" s="68"/>
      <c r="X21" s="68"/>
      <c r="Y21" s="69"/>
      <c r="Z21" s="86"/>
    </row>
    <row r="22" spans="1:134" s="143" customFormat="1">
      <c r="A22" s="204"/>
      <c r="B22" s="713" t="s">
        <v>139</v>
      </c>
      <c r="C22" s="713"/>
      <c r="D22" s="570" t="s">
        <v>78</v>
      </c>
      <c r="E22" s="178" t="s">
        <v>138</v>
      </c>
      <c r="F22" s="649" t="s">
        <v>878</v>
      </c>
      <c r="G22" s="650"/>
      <c r="H22" s="651"/>
      <c r="I22" s="599"/>
      <c r="J22" s="35"/>
      <c r="K22" s="7" t="str">
        <f t="shared" si="0"/>
        <v xml:space="preserve">h. Ministry of Finance or Ministry of Planning </v>
      </c>
      <c r="L22" s="31"/>
      <c r="M22" s="31"/>
      <c r="N22" s="31"/>
      <c r="O22" s="7"/>
      <c r="P22" s="31"/>
      <c r="Q22" s="7" t="str">
        <f t="shared" si="1"/>
        <v xml:space="preserve">Technical budget analyst </v>
      </c>
      <c r="R22" s="31"/>
      <c r="S22" s="31"/>
      <c r="T22" s="20"/>
      <c r="U22" s="20"/>
      <c r="V22" s="20"/>
      <c r="W22" s="68"/>
      <c r="X22" s="68"/>
      <c r="Y22" s="69"/>
      <c r="Z22" s="86"/>
    </row>
    <row r="23" spans="1:134" s="142" customFormat="1" ht="190.5" customHeight="1">
      <c r="A23" s="204"/>
      <c r="B23" s="713" t="s">
        <v>140</v>
      </c>
      <c r="C23" s="713"/>
      <c r="D23" s="570" t="s">
        <v>78</v>
      </c>
      <c r="E23" s="178" t="s">
        <v>138</v>
      </c>
      <c r="F23" s="649" t="s">
        <v>879</v>
      </c>
      <c r="G23" s="650"/>
      <c r="H23" s="651"/>
      <c r="I23" s="599"/>
      <c r="J23" s="35"/>
      <c r="K23" s="54" t="str">
        <f t="shared" si="0"/>
        <v>i. Other (for example: partners)</v>
      </c>
      <c r="L23" s="35"/>
      <c r="M23" s="35"/>
      <c r="N23" s="35"/>
      <c r="O23" s="54"/>
      <c r="P23" s="35"/>
      <c r="Q23" s="54" t="str">
        <f t="shared" si="1"/>
        <v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v>
      </c>
      <c r="R23" s="35"/>
      <c r="S23" s="35"/>
      <c r="T23" s="35"/>
      <c r="U23" s="35"/>
      <c r="V23" s="35"/>
      <c r="W23" s="120"/>
      <c r="X23" s="120"/>
      <c r="Y23" s="118"/>
      <c r="Z23" s="118"/>
    </row>
    <row r="24" spans="1:134" s="143" customFormat="1">
      <c r="A24" s="652" t="s">
        <v>141</v>
      </c>
      <c r="B24" s="644"/>
      <c r="C24" s="644"/>
      <c r="D24" s="644"/>
      <c r="E24" s="644"/>
      <c r="F24" s="644"/>
      <c r="G24" s="644"/>
      <c r="H24" s="271" t="s">
        <v>94</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135.75" thickBot="1">
      <c r="A26" s="731" t="s">
        <v>143</v>
      </c>
      <c r="B26" s="700"/>
      <c r="C26" s="732"/>
      <c r="D26" s="179" t="s">
        <v>78</v>
      </c>
      <c r="E26" s="180" t="s">
        <v>144</v>
      </c>
      <c r="F26" s="137" t="s">
        <v>880</v>
      </c>
      <c r="G26" s="181" t="s">
        <v>145</v>
      </c>
      <c r="H26" s="272" t="s">
        <v>881</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1500000</v>
      </c>
      <c r="H29" s="765"/>
      <c r="I29" s="10"/>
      <c r="J29" s="54">
        <f>G29</f>
        <v>1500000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ustomHeight="1">
      <c r="A30" s="652" t="s">
        <v>151</v>
      </c>
      <c r="B30" s="644"/>
      <c r="C30" s="644"/>
      <c r="D30" s="644"/>
      <c r="E30" s="145" t="s">
        <v>555</v>
      </c>
      <c r="F30" s="183" t="s">
        <v>152</v>
      </c>
      <c r="G30" s="995" t="s">
        <v>882</v>
      </c>
      <c r="H30" s="996"/>
      <c r="I30" s="10"/>
      <c r="J30" s="54" t="str">
        <f>G30</f>
        <v>Logistics Advisor from the National Reproductive Health Program</v>
      </c>
      <c r="K30" s="7"/>
      <c r="L30" s="31"/>
      <c r="M30" s="51" t="str">
        <f>E30</f>
        <v>01/11-12/11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30">
      <c r="A35" s="204"/>
      <c r="B35" s="644" t="s">
        <v>160</v>
      </c>
      <c r="C35" s="644"/>
      <c r="D35" s="645"/>
      <c r="E35" s="146">
        <v>2139538</v>
      </c>
      <c r="F35" s="150" t="s">
        <v>1569</v>
      </c>
      <c r="G35" s="138" t="s">
        <v>883</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45">
      <c r="A40" s="277"/>
      <c r="B40" s="644" t="s">
        <v>168</v>
      </c>
      <c r="C40" s="645"/>
      <c r="D40" s="601" t="s">
        <v>78</v>
      </c>
      <c r="E40" s="146">
        <v>1174411</v>
      </c>
      <c r="F40" s="139" t="s">
        <v>1569</v>
      </c>
      <c r="G40" s="190" t="s">
        <v>885</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884</v>
      </c>
      <c r="E41" s="679"/>
      <c r="F41" s="679"/>
      <c r="G41" s="679"/>
      <c r="H41" s="680"/>
      <c r="I41" s="39"/>
      <c r="J41" s="36"/>
      <c r="K41" s="7" t="str">
        <f>C41</f>
        <v>i. Specify source(s) of internally generated funds spent (for example, from taxes or user fees)</v>
      </c>
      <c r="L41" s="31"/>
      <c r="M41" s="31"/>
      <c r="N41" s="31"/>
      <c r="O41" s="34" t="str">
        <f>D41</f>
        <v>Taxes on alcoholic beverages</v>
      </c>
      <c r="P41" s="31"/>
      <c r="Q41" s="31"/>
      <c r="R41" s="31"/>
      <c r="S41" s="31"/>
      <c r="T41" s="20"/>
      <c r="U41" s="20"/>
      <c r="V41" s="20"/>
      <c r="W41" s="68"/>
      <c r="X41" s="68"/>
      <c r="Y41" s="69"/>
      <c r="Z41" s="86"/>
    </row>
    <row r="42" spans="1:26" s="143" customFormat="1" ht="60">
      <c r="A42" s="277"/>
      <c r="B42" s="644" t="s">
        <v>170</v>
      </c>
      <c r="C42" s="645"/>
      <c r="D42" s="601" t="s">
        <v>89</v>
      </c>
      <c r="E42" s="146">
        <v>0</v>
      </c>
      <c r="F42" s="139" t="s">
        <v>1569</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1174411</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89</v>
      </c>
      <c r="E48" s="146">
        <v>0</v>
      </c>
      <c r="F48" s="139" t="s">
        <v>1569</v>
      </c>
      <c r="G48" s="140"/>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96</v>
      </c>
      <c r="E49" s="755"/>
      <c r="F49" s="755"/>
      <c r="G49" s="755"/>
      <c r="H49" s="756"/>
      <c r="I49" s="148"/>
      <c r="J49" s="36"/>
      <c r="K49" s="7" t="str">
        <f>C49</f>
        <v xml:space="preserve">i. Specify source(s) of in-kind donations </v>
      </c>
      <c r="L49" s="31"/>
      <c r="M49" s="31"/>
      <c r="N49" s="31"/>
      <c r="O49" s="34" t="str">
        <f>D49</f>
        <v>N/A</v>
      </c>
      <c r="P49" s="31"/>
      <c r="Q49" s="31"/>
      <c r="R49" s="31"/>
      <c r="S49" s="31"/>
      <c r="T49" s="20"/>
      <c r="U49" s="20"/>
      <c r="V49" s="20"/>
      <c r="W49" s="68"/>
      <c r="X49" s="68"/>
      <c r="Y49" s="69"/>
      <c r="Z49" s="86"/>
    </row>
    <row r="50" spans="1:26" s="143" customFormat="1">
      <c r="A50" s="277"/>
      <c r="B50" s="644" t="s">
        <v>182</v>
      </c>
      <c r="C50" s="645"/>
      <c r="D50" s="601" t="s">
        <v>89</v>
      </c>
      <c r="E50" s="146">
        <v>0</v>
      </c>
      <c r="F50" s="139" t="s">
        <v>1569</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1569</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1</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0.78294066666666662</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89</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84</v>
      </c>
      <c r="G59" s="741"/>
      <c r="H59" s="647"/>
      <c r="I59" s="11"/>
      <c r="J59" s="36"/>
      <c r="K59" s="7"/>
      <c r="L59" s="31"/>
      <c r="M59" s="31"/>
      <c r="N59" s="31"/>
      <c r="O59" s="31"/>
      <c r="P59" s="31"/>
      <c r="Q59" s="7" t="str">
        <f>F59</f>
        <v>Third-party agent (e.g., UNFPA, Crown Agents)</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552</v>
      </c>
      <c r="G60" s="650"/>
      <c r="H60" s="651"/>
      <c r="I60" s="10"/>
      <c r="J60" s="36"/>
      <c r="K60" s="7"/>
      <c r="L60" s="31"/>
      <c r="M60" s="52">
        <f>E60</f>
        <v>0</v>
      </c>
      <c r="N60" s="31"/>
      <c r="O60" s="31"/>
      <c r="P60" s="31"/>
      <c r="Q60" s="7" t="str">
        <f>F60</f>
        <v>UNFPA</v>
      </c>
      <c r="R60" s="34" t="str">
        <f>B60</f>
        <v>a. Specify entity</v>
      </c>
      <c r="S60" s="31"/>
      <c r="T60" s="20"/>
      <c r="U60" s="20"/>
      <c r="V60" s="20"/>
      <c r="W60" s="68"/>
      <c r="X60" s="68"/>
      <c r="Y60" s="69"/>
      <c r="Z60" s="86"/>
    </row>
    <row r="61" spans="1:26"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6" s="143" customFormat="1" ht="69.75" customHeight="1" thickBot="1">
      <c r="A62" s="742" t="s">
        <v>194</v>
      </c>
      <c r="B62" s="633"/>
      <c r="C62" s="634"/>
      <c r="D62" s="659" t="s">
        <v>886</v>
      </c>
      <c r="E62" s="660"/>
      <c r="F62" s="660"/>
      <c r="G62" s="660"/>
      <c r="H62" s="661"/>
      <c r="I62" s="599"/>
      <c r="J62" s="36"/>
      <c r="K62" s="7" t="str">
        <f>A62</f>
        <v xml:space="preserve">B14. Please note any additional comments about finance and procurement.
</v>
      </c>
      <c r="L62" s="31"/>
      <c r="M62" s="31"/>
      <c r="N62" s="31"/>
      <c r="O62" s="7" t="str">
        <f>D62</f>
        <v xml:space="preserve">MOH procures contraceptives by using UNFPA as a procurement agent through a co-financing agreement. The MOH coordinates the procurement via the UNFPA office in Guatemala, who then procure through their global procurement system from UNFPA Copenhagen. </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887" t="s">
        <v>78</v>
      </c>
      <c r="E66" s="887"/>
      <c r="F66" s="583" t="s">
        <v>78</v>
      </c>
      <c r="G66" s="583" t="s">
        <v>78</v>
      </c>
      <c r="H66" s="583"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887" t="s">
        <v>78</v>
      </c>
      <c r="E67" s="887"/>
      <c r="F67" s="583" t="s">
        <v>89</v>
      </c>
      <c r="G67" s="583" t="s">
        <v>78</v>
      </c>
      <c r="H67" s="583"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ht="30" customHeight="1">
      <c r="A68" s="285"/>
      <c r="B68" s="726" t="s">
        <v>204</v>
      </c>
      <c r="C68" s="727"/>
      <c r="D68" s="887" t="s">
        <v>78</v>
      </c>
      <c r="E68" s="887"/>
      <c r="F68" s="583" t="s">
        <v>78</v>
      </c>
      <c r="G68" s="583" t="s">
        <v>78</v>
      </c>
      <c r="H68" s="583"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887" t="s">
        <v>78</v>
      </c>
      <c r="E69" s="887"/>
      <c r="F69" s="583" t="s">
        <v>78</v>
      </c>
      <c r="G69" s="583" t="s">
        <v>78</v>
      </c>
      <c r="H69" s="583"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887" t="s">
        <v>78</v>
      </c>
      <c r="E70" s="887"/>
      <c r="F70" s="583" t="s">
        <v>78</v>
      </c>
      <c r="G70" s="583" t="s">
        <v>78</v>
      </c>
      <c r="H70" s="583"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887" t="s">
        <v>78</v>
      </c>
      <c r="E71" s="887"/>
      <c r="F71" s="583" t="s">
        <v>78</v>
      </c>
      <c r="G71" s="583" t="s">
        <v>78</v>
      </c>
      <c r="H71" s="583"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997" t="s">
        <v>89</v>
      </c>
      <c r="E72" s="998"/>
      <c r="F72" s="571" t="s">
        <v>89</v>
      </c>
      <c r="G72" s="571" t="s">
        <v>78</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997" t="s">
        <v>78</v>
      </c>
      <c r="E73" s="998"/>
      <c r="F73" s="571" t="s">
        <v>89</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887" t="s">
        <v>78</v>
      </c>
      <c r="E74" s="887"/>
      <c r="F74" s="583" t="s">
        <v>78</v>
      </c>
      <c r="G74" s="583" t="s">
        <v>78</v>
      </c>
      <c r="H74" s="583" t="s">
        <v>78</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887" t="s">
        <v>78</v>
      </c>
      <c r="E75" s="887"/>
      <c r="F75" s="583" t="s">
        <v>78</v>
      </c>
      <c r="G75" s="583" t="s">
        <v>78</v>
      </c>
      <c r="H75" s="583" t="s">
        <v>78</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887" t="s">
        <v>89</v>
      </c>
      <c r="E76" s="887"/>
      <c r="F76" s="583" t="s">
        <v>78</v>
      </c>
      <c r="G76" s="583" t="s">
        <v>78</v>
      </c>
      <c r="H76" s="583"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997"/>
      <c r="E77" s="99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t="s">
        <v>887</v>
      </c>
      <c r="E78" s="660"/>
      <c r="F78" s="660"/>
      <c r="G78" s="660"/>
      <c r="H78" s="661"/>
      <c r="I78" s="599"/>
      <c r="J78" s="36"/>
      <c r="K78" s="7" t="str">
        <f>A78</f>
        <v>C2. Please note any comments about the commodities offered.</v>
      </c>
      <c r="L78" s="31"/>
      <c r="M78" s="31"/>
      <c r="N78" s="31"/>
      <c r="O78" s="7" t="str">
        <f>D78</f>
        <v>The MOH has included CycleBeads in the list, but so far they have not yet purchased them (the ones they have were a donation from USAID/IRH/FAM).</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888</v>
      </c>
      <c r="D83" s="722" t="s">
        <v>889</v>
      </c>
      <c r="E83" s="723"/>
      <c r="F83" s="574" t="s">
        <v>78</v>
      </c>
      <c r="G83" s="724" t="s">
        <v>78</v>
      </c>
      <c r="H83" s="725"/>
      <c r="I83" s="17"/>
      <c r="J83" s="40" t="str">
        <f>G83</f>
        <v>Yes</v>
      </c>
      <c r="K83" s="7" t="str">
        <f>B83</f>
        <v>a</v>
      </c>
      <c r="L83" s="31"/>
      <c r="M83" s="41">
        <f>E83</f>
        <v>0</v>
      </c>
      <c r="N83" s="31"/>
      <c r="O83" s="31"/>
      <c r="P83" s="31"/>
      <c r="Q83" s="31"/>
      <c r="R83" s="7"/>
      <c r="S83" s="7" t="str">
        <f>D83</f>
        <v>2001-2011</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59.25" customHeight="1">
      <c r="A85" s="204"/>
      <c r="B85" s="644" t="s">
        <v>224</v>
      </c>
      <c r="C85" s="644"/>
      <c r="D85" s="645"/>
      <c r="E85" s="678" t="s">
        <v>890</v>
      </c>
      <c r="F85" s="679"/>
      <c r="G85" s="679"/>
      <c r="H85" s="680"/>
      <c r="I85" s="17"/>
      <c r="J85" s="40"/>
      <c r="K85" s="7"/>
      <c r="L85" s="31"/>
      <c r="M85" s="41" t="str">
        <f>E85</f>
        <v xml:space="preserve">NGO, social marketing, and commercial sector pay import taxes. The public sector has been exempt from import taxes via the UNFPA franchise. The public sector has to pay transport, insurance, and customs clearance fees. </v>
      </c>
      <c r="N85" s="41" t="str">
        <f>E85</f>
        <v xml:space="preserve">NGO, social marketing, and commercial sector pay import taxes. The public sector has been exempt from import taxes via the UNFPA franchise. The public sector has to pay transport, insurance, and customs clearance fees. </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99</v>
      </c>
      <c r="F86" s="679"/>
      <c r="G86" s="679"/>
      <c r="H86" s="680"/>
      <c r="I86" s="17"/>
      <c r="J86" s="40"/>
      <c r="K86" s="7"/>
      <c r="L86" s="31"/>
      <c r="M86" s="41" t="str">
        <f>E86</f>
        <v>Don't know</v>
      </c>
      <c r="N86" s="41" t="str">
        <f>E86</f>
        <v>Don't know</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78</v>
      </c>
      <c r="H117" s="647"/>
      <c r="I117" s="43"/>
      <c r="J117" s="40" t="str">
        <f>G117</f>
        <v>Yes</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39.75" customHeight="1">
      <c r="A121" s="652" t="s">
        <v>259</v>
      </c>
      <c r="B121" s="644"/>
      <c r="C121" s="645"/>
      <c r="D121" s="649" t="s">
        <v>891</v>
      </c>
      <c r="E121" s="650"/>
      <c r="F121" s="650"/>
      <c r="G121" s="650"/>
      <c r="H121" s="651"/>
      <c r="I121" s="43"/>
      <c r="J121" s="30"/>
      <c r="K121" s="7" t="str">
        <f>A121</f>
        <v xml:space="preserve">D10. Name of the list(s)
</v>
      </c>
      <c r="L121" s="7"/>
      <c r="M121" s="31"/>
      <c r="N121" s="31"/>
      <c r="O121" s="7" t="str">
        <f>D121</f>
        <v>"Basic List of Medications of Health Areas and Hospitals" and also "Health Care Guidelines (1st and 2nd level)"</v>
      </c>
      <c r="P121" s="31"/>
      <c r="Q121" s="1"/>
      <c r="R121" s="31"/>
      <c r="S121" s="32"/>
      <c r="T121" s="2"/>
      <c r="U121" s="2"/>
      <c r="V121" s="2"/>
      <c r="W121" s="57"/>
      <c r="X121" s="57"/>
      <c r="Y121" s="1"/>
      <c r="Z121" s="92"/>
    </row>
    <row r="122" spans="1:26" s="209" customFormat="1" ht="21.7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t="s">
        <v>96</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96</v>
      </c>
      <c r="H125" s="647"/>
      <c r="I125" s="43"/>
      <c r="J125" s="40" t="str">
        <f>G125</f>
        <v>N/A</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96</v>
      </c>
      <c r="H126" s="647"/>
      <c r="I126" s="43"/>
      <c r="J126" s="40" t="str">
        <f>G126</f>
        <v>N/A</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96</v>
      </c>
      <c r="H127" s="647"/>
      <c r="I127" s="43"/>
      <c r="J127" s="40" t="str">
        <f>G127</f>
        <v>N/A</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96</v>
      </c>
      <c r="H128" s="647"/>
      <c r="I128" s="43"/>
      <c r="J128" s="40" t="str">
        <f>G128</f>
        <v>N/A</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t="s">
        <v>717</v>
      </c>
      <c r="E129" s="660"/>
      <c r="F129" s="660"/>
      <c r="G129" s="660"/>
      <c r="H129" s="661"/>
      <c r="I129" s="43"/>
      <c r="J129" s="30"/>
      <c r="K129" s="7" t="str">
        <f>B129</f>
        <v>f. Notes about the Poverty Reduction Strategy Paper</v>
      </c>
      <c r="L129" s="7"/>
      <c r="M129" s="31"/>
      <c r="N129" s="31"/>
      <c r="O129" s="7" t="str">
        <f>D129</f>
        <v>Document not available on IMF's website</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1570</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78</v>
      </c>
      <c r="H135" s="647"/>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99</v>
      </c>
      <c r="H136" s="647"/>
      <c r="I136" s="599"/>
      <c r="J136" s="40" t="str">
        <f t="shared" si="5"/>
        <v>Don't know</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78</v>
      </c>
      <c r="H137" s="647"/>
      <c r="I137" s="599"/>
      <c r="J137" s="40" t="str">
        <f t="shared" si="5"/>
        <v>Yes</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78</v>
      </c>
      <c r="H141" s="647"/>
      <c r="I141" s="599"/>
      <c r="J141" s="40" t="str">
        <f t="shared" si="5"/>
        <v>Yes</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1569</v>
      </c>
      <c r="G142" s="650"/>
      <c r="H142" s="651"/>
      <c r="I142" s="599"/>
      <c r="J142" s="40"/>
      <c r="K142" s="7"/>
      <c r="L142" s="31"/>
      <c r="M142" s="7"/>
      <c r="N142" s="31"/>
      <c r="O142" s="31"/>
      <c r="P142" s="31"/>
      <c r="Q142" s="7" t="str">
        <f>F142</f>
        <v>01/11 - 12/11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892</v>
      </c>
      <c r="G143" s="650"/>
      <c r="H143" s="651"/>
      <c r="I143" s="599"/>
      <c r="J143" s="40"/>
      <c r="K143" s="7"/>
      <c r="L143" s="7"/>
      <c r="M143" s="31"/>
      <c r="N143" s="31"/>
      <c r="O143" s="31"/>
      <c r="P143" s="31"/>
      <c r="Q143" s="7" t="str">
        <f>F143</f>
        <v>Ministry of Health National Reproductive Health Program (Central Warehouse Inventory)</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41.25" customHeight="1" thickBot="1">
      <c r="A147" s="637" t="s">
        <v>277</v>
      </c>
      <c r="B147" s="638"/>
      <c r="C147" s="639"/>
      <c r="D147" s="640" t="s">
        <v>893</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There are occasional stockouts principally due to distribution problems or delays in procurement.</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48:H148"/>
    <mergeCell ref="A149:H149"/>
    <mergeCell ref="B142:E142"/>
    <mergeCell ref="F142:H142"/>
    <mergeCell ref="B143:E143"/>
    <mergeCell ref="F143:H143"/>
    <mergeCell ref="A144:H144"/>
    <mergeCell ref="B145:F145"/>
    <mergeCell ref="G145:H145"/>
    <mergeCell ref="B146:F146"/>
    <mergeCell ref="G146:H146"/>
    <mergeCell ref="A147:C147"/>
    <mergeCell ref="D147:H147"/>
    <mergeCell ref="G135:H135"/>
    <mergeCell ref="B128:F128"/>
    <mergeCell ref="B129:C129"/>
    <mergeCell ref="D129:H129"/>
    <mergeCell ref="A130:G130"/>
    <mergeCell ref="A131:F131"/>
    <mergeCell ref="G131:H131"/>
    <mergeCell ref="G128:H128"/>
    <mergeCell ref="B125:F125"/>
    <mergeCell ref="G125:H125"/>
    <mergeCell ref="B126:F126"/>
    <mergeCell ref="B127:F127"/>
    <mergeCell ref="G126:H126"/>
    <mergeCell ref="G127:H127"/>
    <mergeCell ref="A132:H132"/>
    <mergeCell ref="B133:F133"/>
    <mergeCell ref="G133:H133"/>
    <mergeCell ref="B134:F134"/>
    <mergeCell ref="G134:H134"/>
    <mergeCell ref="B135:F135"/>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A10:H10"/>
    <mergeCell ref="A11:G11"/>
    <mergeCell ref="A12:G12"/>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s>
  <dataValidations count="6">
    <dataValidation type="list" allowBlank="1" showInputMessage="1" showErrorMessage="1" errorTitle="Choose from dropdown" error="Please choose from the dropdown list." prompt="Please select from the dropdown list." sqref="H28 F28" xr:uid="{00000000-0002-0000-1300-000000000000}">
      <formula1>$Y$1:$Y$14</formula1>
    </dataValidation>
    <dataValidation type="list" allowBlank="1" showInputMessage="1" showErrorMessage="1" error="Please choose from the dropdown list." sqref="H24" xr:uid="{00000000-0002-0000-1300-000001000000}">
      <formula1>$O$1:$O$7</formula1>
    </dataValidation>
    <dataValidation type="list" allowBlank="1" showInputMessage="1" showErrorMessage="1" error="Please choose from the dropdown list." sqref="F59:H59" xr:uid="{00000000-0002-0000-13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3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3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1300-000005000000}">
      <formula1>$W$1:$W$5</formula1>
    </dataValidation>
  </dataValidations>
  <hyperlinks>
    <hyperlink ref="A5:C5" location="Introduction!R10" display="To jump to the Introduction sheet, click here." xr:uid="{00000000-0004-0000-13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pageSetUpPr fitToPage="1"/>
  </sheetPr>
  <dimension ref="A1:ED176"/>
  <sheetViews>
    <sheetView view="pageBreakPreview" zoomScaleNormal="100" zoomScaleSheetLayoutView="100" workbookViewId="0">
      <selection activeCell="AA1" sqref="AA1"/>
    </sheetView>
  </sheetViews>
  <sheetFormatPr defaultColWidth="11.42578125"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21.570312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11.425781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1588</v>
      </c>
      <c r="B8" s="800"/>
      <c r="C8" s="800"/>
      <c r="D8" s="1077"/>
      <c r="E8" s="1077"/>
      <c r="F8" s="1077"/>
      <c r="G8" s="1077"/>
      <c r="H8" s="1077"/>
      <c r="I8" s="417"/>
      <c r="J8" s="406">
        <f>G8</f>
        <v>0</v>
      </c>
      <c r="K8" s="402" t="str">
        <f>A8</f>
        <v>Country: Guinea</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30">
      <c r="A13" s="269"/>
      <c r="B13" s="644" t="s">
        <v>124</v>
      </c>
      <c r="C13" s="645"/>
      <c r="D13" s="678" t="s">
        <v>894</v>
      </c>
      <c r="E13" s="679"/>
      <c r="F13" s="679"/>
      <c r="G13" s="679"/>
      <c r="H13" s="680"/>
      <c r="I13" s="417"/>
      <c r="J13" s="407"/>
      <c r="K13" s="402" t="str">
        <f>B13</f>
        <v>a. What is the name of the committee?</v>
      </c>
      <c r="L13" s="428" t="str">
        <f>D13</f>
        <v>Comité de quantification des produits SR (Reproductive Health Product Quantification Committee)</v>
      </c>
      <c r="M13" s="401"/>
      <c r="N13" s="401"/>
      <c r="O13" s="403" t="str">
        <f>D13</f>
        <v>Comité de quantification des produits SR (Reproductive Health Product Quantification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895</v>
      </c>
      <c r="G15" s="650"/>
      <c r="H15" s="651"/>
      <c r="I15" s="417"/>
      <c r="J15" s="407"/>
      <c r="K15" s="402" t="str">
        <f t="shared" ref="K15:K23" si="0">B15</f>
        <v>a. Social marketing</v>
      </c>
      <c r="L15" s="401"/>
      <c r="M15" s="401"/>
      <c r="N15" s="401"/>
      <c r="O15" s="402"/>
      <c r="P15" s="401"/>
      <c r="Q15" s="402" t="str">
        <f t="shared" ref="Q15:Q23" si="1">F15</f>
        <v xml:space="preserve">PSI </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896</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Association guinéenne pour le Bien être Familial (AGBEF),
EngenderHealth, Jhpiego</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897</v>
      </c>
      <c r="G17" s="650"/>
      <c r="H17" s="651"/>
      <c r="I17" s="417"/>
      <c r="J17" s="407"/>
      <c r="K17" s="402" t="str">
        <f t="shared" si="0"/>
        <v>c. Commercial sector (for example: pharmacy associations, manufacturers, etc.)</v>
      </c>
      <c r="L17" s="401"/>
      <c r="M17" s="401"/>
      <c r="N17" s="401"/>
      <c r="O17" s="402"/>
      <c r="P17" s="401"/>
      <c r="Q17" s="402" t="str">
        <f t="shared" si="1"/>
        <v>Laborex-Guinée (distributor)</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417"/>
      <c r="J18" s="407"/>
      <c r="K18" s="402" t="str">
        <f t="shared" si="0"/>
        <v>d. Donors</v>
      </c>
      <c r="L18" s="401"/>
      <c r="M18" s="401"/>
      <c r="N18" s="401"/>
      <c r="O18" s="402"/>
      <c r="P18" s="401"/>
      <c r="Q18" s="402" t="str">
        <f t="shared" si="1"/>
        <v>USAID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898</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National Directorate of Pharmacy and Laboratory (DNPL), National Directorate of Reproductive Health (DNSR), National Directorate of Family Health (DNSF)</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899</v>
      </c>
      <c r="G21" s="650"/>
      <c r="H21" s="651"/>
      <c r="I21" s="417"/>
      <c r="J21" s="407"/>
      <c r="K21" s="402" t="str">
        <f t="shared" si="0"/>
        <v>g. Central Medical Store or Central Warehouse</v>
      </c>
      <c r="L21" s="401"/>
      <c r="M21" s="401"/>
      <c r="N21" s="401"/>
      <c r="O21" s="402"/>
      <c r="P21" s="401"/>
      <c r="Q21" s="402" t="str">
        <f t="shared" si="1"/>
        <v>Central warehouse, regional stores</v>
      </c>
      <c r="R21" s="401"/>
      <c r="S21" s="401"/>
      <c r="T21" s="175"/>
      <c r="U21" s="175"/>
      <c r="V21" s="175"/>
      <c r="W21" s="409"/>
      <c r="X21" s="409"/>
      <c r="Z21" s="427"/>
    </row>
    <row r="22" spans="1:134" s="143" customFormat="1">
      <c r="A22" s="204"/>
      <c r="B22" s="713" t="s">
        <v>139</v>
      </c>
      <c r="C22" s="713"/>
      <c r="D22" s="570" t="s">
        <v>78</v>
      </c>
      <c r="E22" s="178" t="s">
        <v>138</v>
      </c>
      <c r="F22" s="649" t="s">
        <v>900</v>
      </c>
      <c r="G22" s="650"/>
      <c r="H22" s="651"/>
      <c r="I22" s="417"/>
      <c r="J22" s="407"/>
      <c r="K22" s="402" t="str">
        <f t="shared" si="0"/>
        <v xml:space="preserve">h. Ministry of Finance or Ministry of Planning </v>
      </c>
      <c r="L22" s="401"/>
      <c r="M22" s="401"/>
      <c r="N22" s="401"/>
      <c r="O22" s="402"/>
      <c r="P22" s="401"/>
      <c r="Q22" s="402" t="str">
        <f t="shared" si="1"/>
        <v>Ministry of Finance</v>
      </c>
      <c r="R22" s="401"/>
      <c r="S22" s="401"/>
      <c r="T22" s="175"/>
      <c r="U22" s="175"/>
      <c r="V22" s="175"/>
      <c r="W22" s="409"/>
      <c r="X22" s="409"/>
      <c r="Z22" s="427"/>
    </row>
    <row r="23" spans="1:134" s="142" customFormat="1">
      <c r="A23" s="204"/>
      <c r="B23" s="713" t="s">
        <v>140</v>
      </c>
      <c r="C23" s="713"/>
      <c r="D23" s="570"/>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78</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99</v>
      </c>
      <c r="E26" s="180" t="s">
        <v>144</v>
      </c>
      <c r="F26" s="137" t="s">
        <v>99</v>
      </c>
      <c r="G26" s="181" t="s">
        <v>145</v>
      </c>
      <c r="H26" s="272" t="s">
        <v>99</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1206065</v>
      </c>
      <c r="H29" s="765"/>
      <c r="I29" s="439"/>
      <c r="J29" s="406">
        <f>G29</f>
        <v>1206065</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61.5" customHeight="1">
      <c r="A30" s="652" t="s">
        <v>151</v>
      </c>
      <c r="B30" s="644"/>
      <c r="C30" s="644"/>
      <c r="D30" s="644"/>
      <c r="E30" s="145" t="s">
        <v>555</v>
      </c>
      <c r="F30" s="183" t="s">
        <v>152</v>
      </c>
      <c r="G30" s="766" t="s">
        <v>901</v>
      </c>
      <c r="H30" s="767"/>
      <c r="I30" s="439"/>
      <c r="J30" s="406" t="str">
        <f>G30</f>
        <v>DNPL (USAID | DELIVER PROJECT advisor conducted the 2012-2013 quantification and there is a forecast in the strategic plan.)</v>
      </c>
      <c r="K30" s="402"/>
      <c r="L30" s="401"/>
      <c r="M30" s="440" t="str">
        <f>E30</f>
        <v>01/11-12/11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78</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89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90">
      <c r="A35" s="204"/>
      <c r="B35" s="644" t="s">
        <v>160</v>
      </c>
      <c r="C35" s="644"/>
      <c r="D35" s="645"/>
      <c r="E35" s="146">
        <v>0</v>
      </c>
      <c r="F35" s="150" t="s">
        <v>1569</v>
      </c>
      <c r="G35" s="138"/>
      <c r="H35" s="276" t="s">
        <v>902</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89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89</v>
      </c>
      <c r="E40" s="146">
        <v>0</v>
      </c>
      <c r="F40" s="150" t="s">
        <v>1569</v>
      </c>
      <c r="G40" s="190"/>
      <c r="H40" s="276"/>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89</v>
      </c>
      <c r="E42" s="146">
        <v>0</v>
      </c>
      <c r="F42" s="150" t="s">
        <v>1569</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0</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78</v>
      </c>
      <c r="E48" s="146">
        <v>710871</v>
      </c>
      <c r="F48" s="150" t="s">
        <v>1569</v>
      </c>
      <c r="G48" s="140" t="s">
        <v>771</v>
      </c>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707</v>
      </c>
      <c r="E49" s="755"/>
      <c r="F49" s="755"/>
      <c r="G49" s="755"/>
      <c r="H49" s="756"/>
      <c r="I49" s="148"/>
      <c r="J49" s="438"/>
      <c r="K49" s="402" t="str">
        <f>C49</f>
        <v xml:space="preserve">i. Specify source(s) of in-kind donations </v>
      </c>
      <c r="L49" s="401"/>
      <c r="M49" s="401"/>
      <c r="N49" s="401"/>
      <c r="O49" s="403" t="str">
        <f>D49</f>
        <v>UNFPA, USAID</v>
      </c>
      <c r="P49" s="401"/>
      <c r="Q49" s="401"/>
      <c r="R49" s="401"/>
      <c r="S49" s="401"/>
      <c r="T49" s="175"/>
      <c r="U49" s="175"/>
      <c r="V49" s="175"/>
      <c r="W49" s="409"/>
      <c r="X49" s="409"/>
      <c r="Z49" s="427"/>
    </row>
    <row r="50" spans="1:26" s="143" customFormat="1" ht="30">
      <c r="A50" s="277"/>
      <c r="B50" s="644" t="s">
        <v>182</v>
      </c>
      <c r="C50" s="645"/>
      <c r="D50" s="601" t="s">
        <v>99</v>
      </c>
      <c r="E50" s="146"/>
      <c r="F50" s="150" t="s">
        <v>1569</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99</v>
      </c>
      <c r="E51" s="146"/>
      <c r="F51" s="150" t="s">
        <v>1569</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60">
      <c r="A52" s="277"/>
      <c r="B52" s="644" t="s">
        <v>184</v>
      </c>
      <c r="C52" s="645"/>
      <c r="D52" s="193"/>
      <c r="E52" s="147">
        <f>E48+E50+E51</f>
        <v>710871</v>
      </c>
      <c r="F52" s="194"/>
      <c r="G52" s="194"/>
      <c r="H52" s="280" t="s">
        <v>903</v>
      </c>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0</v>
      </c>
      <c r="G55" s="748" t="s">
        <v>904</v>
      </c>
      <c r="H55" s="749"/>
      <c r="I55" s="439"/>
      <c r="J55" s="447" t="str">
        <f>G55</f>
        <v>The Government does not buy contraceptives; it receives donations. The government is involved in the transport of contraceptives throughout the country.</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0.58941350590556896</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96</v>
      </c>
      <c r="G60" s="650"/>
      <c r="H60" s="6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45.75" thickBot="1">
      <c r="A62" s="742" t="s">
        <v>194</v>
      </c>
      <c r="B62" s="633"/>
      <c r="C62" s="634"/>
      <c r="D62" s="659" t="s">
        <v>905</v>
      </c>
      <c r="E62" s="660"/>
      <c r="F62" s="660"/>
      <c r="G62" s="660"/>
      <c r="H62" s="661"/>
      <c r="I62" s="417"/>
      <c r="J62" s="438"/>
      <c r="K62" s="402" t="str">
        <f>A62</f>
        <v xml:space="preserve">B14. Please note any additional comments about finance and procurement.
</v>
      </c>
      <c r="L62" s="401"/>
      <c r="M62" s="401"/>
      <c r="N62" s="401"/>
      <c r="O62" s="402" t="str">
        <f>D62</f>
        <v>In Guinea it is the partners that finance the contraceptives and reproductive health procurement.</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99</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99</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99</v>
      </c>
      <c r="E69" s="728"/>
      <c r="F69" s="571" t="s">
        <v>78</v>
      </c>
      <c r="G69" s="571" t="s">
        <v>78</v>
      </c>
      <c r="H69" s="284" t="s">
        <v>99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99</v>
      </c>
      <c r="E70" s="728"/>
      <c r="F70" s="571" t="s">
        <v>78</v>
      </c>
      <c r="G70" s="571" t="s">
        <v>78</v>
      </c>
      <c r="H70" s="284" t="s">
        <v>99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99</v>
      </c>
      <c r="E72" s="728"/>
      <c r="F72" s="571" t="s">
        <v>78</v>
      </c>
      <c r="G72" s="571" t="s">
        <v>78</v>
      </c>
      <c r="H72" s="284" t="s">
        <v>89</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78</v>
      </c>
      <c r="G73" s="571" t="s">
        <v>78</v>
      </c>
      <c r="H73" s="284" t="s">
        <v>89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99</v>
      </c>
      <c r="E74" s="728"/>
      <c r="F74" s="571" t="s">
        <v>99</v>
      </c>
      <c r="G74" s="571" t="s">
        <v>99</v>
      </c>
      <c r="H74" s="284" t="s">
        <v>99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99</v>
      </c>
      <c r="E75" s="728"/>
      <c r="F75" s="571" t="s">
        <v>99</v>
      </c>
      <c r="G75" s="571" t="s">
        <v>99</v>
      </c>
      <c r="H75" s="284" t="s">
        <v>99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99</v>
      </c>
      <c r="E76" s="728"/>
      <c r="F76" s="571" t="s">
        <v>78</v>
      </c>
      <c r="G76" s="571" t="s">
        <v>78</v>
      </c>
      <c r="H76" s="284" t="s">
        <v>99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t="s">
        <v>906</v>
      </c>
      <c r="E78" s="660"/>
      <c r="F78" s="660"/>
      <c r="G78" s="660"/>
      <c r="H78" s="661"/>
      <c r="I78" s="417"/>
      <c r="J78" s="438"/>
      <c r="K78" s="402" t="str">
        <f>A78</f>
        <v>C2. Please note any comments about the commodities offered.</v>
      </c>
      <c r="L78" s="401"/>
      <c r="M78" s="401"/>
      <c r="N78" s="401"/>
      <c r="O78" s="402" t="str">
        <f>D78</f>
        <v>Contraceptives are provided by USAID, UNFPA, and other partners, and these products are stocked in the central warehouse (PCG).</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30.75" thickBot="1">
      <c r="A83" s="718"/>
      <c r="B83" s="201" t="s">
        <v>222</v>
      </c>
      <c r="C83" s="573" t="s">
        <v>907</v>
      </c>
      <c r="D83" s="722" t="s">
        <v>908</v>
      </c>
      <c r="E83" s="723"/>
      <c r="F83" s="574" t="s">
        <v>78</v>
      </c>
      <c r="G83" s="724" t="s">
        <v>99</v>
      </c>
      <c r="H83" s="725"/>
      <c r="I83" s="457"/>
      <c r="J83" s="447" t="str">
        <f>G83</f>
        <v>Don't know</v>
      </c>
      <c r="K83" s="402" t="str">
        <f>B83</f>
        <v>a</v>
      </c>
      <c r="L83" s="401"/>
      <c r="M83" s="428">
        <f>E83</f>
        <v>0</v>
      </c>
      <c r="N83" s="401"/>
      <c r="O83" s="401"/>
      <c r="P83" s="401"/>
      <c r="Q83" s="401"/>
      <c r="R83" s="402"/>
      <c r="S83" s="402" t="str">
        <f>D83</f>
        <v>2011-2012</v>
      </c>
      <c r="T83" s="175"/>
      <c r="U83" s="175"/>
      <c r="V83" s="175"/>
      <c r="W83" s="409"/>
      <c r="X83" s="409"/>
      <c r="Z83" s="427"/>
    </row>
    <row r="84" spans="1:26" s="143" customFormat="1" ht="30">
      <c r="A84" s="705" t="s">
        <v>223</v>
      </c>
      <c r="B84" s="706"/>
      <c r="C84" s="706"/>
      <c r="D84" s="706"/>
      <c r="E84" s="706"/>
      <c r="F84" s="707" t="s">
        <v>89</v>
      </c>
      <c r="G84" s="708"/>
      <c r="H84" s="709"/>
      <c r="I84" s="457"/>
      <c r="J84" s="447"/>
      <c r="K84" s="402"/>
      <c r="L84" s="401"/>
      <c r="M84" s="401"/>
      <c r="N84" s="401"/>
      <c r="O84" s="401"/>
      <c r="P84" s="401"/>
      <c r="Q84" s="403" t="str">
        <f>F84</f>
        <v>No</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96</v>
      </c>
      <c r="F85" s="679"/>
      <c r="G85" s="679"/>
      <c r="H85" s="680"/>
      <c r="I85" s="457"/>
      <c r="J85" s="447"/>
      <c r="K85" s="402"/>
      <c r="L85" s="401"/>
      <c r="M85" s="428" t="str">
        <f>E85</f>
        <v>N/A</v>
      </c>
      <c r="N85" s="428" t="str">
        <f>E85</f>
        <v>N/A</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96</v>
      </c>
      <c r="F86" s="679"/>
      <c r="G86" s="679"/>
      <c r="H86" s="680"/>
      <c r="I86" s="457"/>
      <c r="J86" s="447"/>
      <c r="K86" s="402"/>
      <c r="L86" s="401"/>
      <c r="M86" s="428" t="str">
        <f>E86</f>
        <v>N/A</v>
      </c>
      <c r="N86" s="428" t="str">
        <f>E86</f>
        <v>N/A</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909</v>
      </c>
      <c r="E88" s="679"/>
      <c r="F88" s="679"/>
      <c r="G88" s="679"/>
      <c r="H88" s="680"/>
      <c r="I88" s="457"/>
      <c r="J88" s="447"/>
      <c r="K88" s="402" t="str">
        <f>B88</f>
        <v>a. If yes, describe the policies.</v>
      </c>
      <c r="L88" s="401"/>
      <c r="M88" s="401"/>
      <c r="N88" s="458"/>
      <c r="O88" s="403" t="str">
        <f>D88</f>
        <v>(Health products are exempt from taxes.)</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910</v>
      </c>
      <c r="E90" s="679"/>
      <c r="F90" s="679"/>
      <c r="G90" s="679"/>
      <c r="H90" s="680"/>
      <c r="I90" s="457"/>
      <c r="J90" s="447"/>
      <c r="K90" s="402" t="str">
        <f>B90</f>
        <v>a. If yes, describe the policies.</v>
      </c>
      <c r="L90" s="401"/>
      <c r="M90" s="401"/>
      <c r="N90" s="458"/>
      <c r="O90" s="403" t="str">
        <f>D90</f>
        <v>Contraceptives are provided at very low cost.</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89</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c r="A94" s="290"/>
      <c r="B94" s="204" t="s">
        <v>222</v>
      </c>
      <c r="C94" s="650"/>
      <c r="D94" s="688"/>
      <c r="E94" s="678"/>
      <c r="F94" s="681"/>
      <c r="G94" s="689"/>
      <c r="H94" s="690"/>
      <c r="I94" s="463"/>
      <c r="J94" s="447">
        <f>G94</f>
        <v>0</v>
      </c>
      <c r="K94" s="402"/>
      <c r="L94" s="401"/>
      <c r="M94" s="428">
        <f>E94</f>
        <v>0</v>
      </c>
      <c r="N94" s="401"/>
      <c r="O94" s="402"/>
      <c r="P94" s="402">
        <f>C94</f>
        <v>0</v>
      </c>
      <c r="Q94" s="401"/>
      <c r="R94" s="401"/>
      <c r="S94" s="401"/>
      <c r="T94" s="175"/>
      <c r="U94" s="462">
        <f>E94</f>
        <v>0</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78</v>
      </c>
      <c r="H104" s="647"/>
      <c r="I104" s="463"/>
      <c r="J104" s="447" t="str">
        <f>G104</f>
        <v>Yes</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78</v>
      </c>
      <c r="H105" s="647"/>
      <c r="I105" s="463"/>
      <c r="J105" s="447" t="str">
        <f>G105</f>
        <v>Yes</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78</v>
      </c>
      <c r="H106" s="647"/>
      <c r="I106" s="463"/>
      <c r="J106" s="447" t="str">
        <f>G106</f>
        <v>Yes</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911</v>
      </c>
      <c r="E107" s="679"/>
      <c r="F107" s="679"/>
      <c r="G107" s="679"/>
      <c r="H107" s="680"/>
      <c r="I107" s="463"/>
      <c r="J107" s="447"/>
      <c r="K107" s="402" t="str">
        <f>C107</f>
        <v>i. If yes, describe the exemptions.</v>
      </c>
      <c r="L107" s="401"/>
      <c r="M107" s="401"/>
      <c r="N107" s="458"/>
      <c r="O107" s="403" t="str">
        <f>D107</f>
        <v>For the poorest</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78</v>
      </c>
      <c r="H117" s="647"/>
      <c r="I117" s="214"/>
      <c r="J117" s="447" t="str">
        <f>G117</f>
        <v>Yes</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t="s">
        <v>99</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912</v>
      </c>
      <c r="E121" s="650"/>
      <c r="F121" s="650"/>
      <c r="G121" s="650"/>
      <c r="H121" s="651"/>
      <c r="I121" s="214"/>
      <c r="J121" s="473"/>
      <c r="K121" s="402" t="str">
        <f>A121</f>
        <v xml:space="preserve">D10. Name of the list(s)
</v>
      </c>
      <c r="L121" s="402"/>
      <c r="M121" s="401"/>
      <c r="N121" s="401"/>
      <c r="O121" s="402" t="str">
        <f>D121</f>
        <v xml:space="preserve">National Essential Medicine List </v>
      </c>
      <c r="P121" s="401"/>
      <c r="R121" s="401"/>
      <c r="S121" s="412"/>
      <c r="T121" s="413"/>
      <c r="U121" s="413"/>
      <c r="V121" s="413"/>
      <c r="W121" s="414"/>
      <c r="X121" s="414"/>
      <c r="Z121" s="474"/>
    </row>
    <row r="122" spans="1:26" s="209" customFormat="1" ht="34.5" customHeight="1">
      <c r="A122" s="652" t="s">
        <v>260</v>
      </c>
      <c r="B122" s="644"/>
      <c r="C122" s="645"/>
      <c r="D122" s="649" t="s">
        <v>913</v>
      </c>
      <c r="E122" s="650"/>
      <c r="F122" s="650"/>
      <c r="G122" s="650"/>
      <c r="H122" s="651"/>
      <c r="I122" s="214"/>
      <c r="J122" s="473"/>
      <c r="K122" s="402" t="str">
        <f>A122</f>
        <v xml:space="preserve">D11. Notes about the list(s)
</v>
      </c>
      <c r="L122" s="402"/>
      <c r="M122" s="401"/>
      <c r="N122" s="401"/>
      <c r="O122" s="402" t="str">
        <f>D122</f>
        <v>The list is being revised in May 2012.</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2007</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78</v>
      </c>
      <c r="H125" s="647"/>
      <c r="I125" s="214"/>
      <c r="J125" s="447" t="str">
        <f>G125</f>
        <v>Yes</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78</v>
      </c>
      <c r="H127" s="647"/>
      <c r="I127" s="214"/>
      <c r="J127" s="447" t="str">
        <f>G127</f>
        <v>Yes</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c r="E129" s="660"/>
      <c r="F129" s="660"/>
      <c r="G129" s="660"/>
      <c r="H129" s="661"/>
      <c r="I129" s="214"/>
      <c r="J129" s="473"/>
      <c r="K129" s="402" t="str">
        <f>B129</f>
        <v>f. Notes about the Poverty Reduction Strategy Paper</v>
      </c>
      <c r="L129" s="402"/>
      <c r="M129" s="401"/>
      <c r="N129" s="401"/>
      <c r="O129" s="402">
        <f>D129</f>
        <v>0</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78</v>
      </c>
      <c r="H133" s="647"/>
      <c r="I133" s="417"/>
      <c r="J133" s="447" t="str">
        <f t="shared" ref="J133:J141" si="5">G133</f>
        <v>Yes</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78</v>
      </c>
      <c r="H134" s="647"/>
      <c r="I134" s="417"/>
      <c r="J134" s="447" t="str">
        <f t="shared" si="5"/>
        <v>Yes</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78</v>
      </c>
      <c r="H135" s="647"/>
      <c r="I135" s="417"/>
      <c r="J135" s="447" t="str">
        <f t="shared" si="5"/>
        <v>Yes</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78</v>
      </c>
      <c r="H136" s="647"/>
      <c r="I136" s="417"/>
      <c r="J136" s="447" t="str">
        <f t="shared" si="5"/>
        <v>Yes</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78</v>
      </c>
      <c r="H137" s="647"/>
      <c r="I137" s="417"/>
      <c r="J137" s="447" t="str">
        <f t="shared" si="5"/>
        <v>Yes</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78</v>
      </c>
      <c r="H138" s="647"/>
      <c r="I138" s="417"/>
      <c r="J138" s="447" t="str">
        <f t="shared" si="5"/>
        <v>Yes</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78</v>
      </c>
      <c r="H140" s="647"/>
      <c r="I140" s="417"/>
      <c r="J140" s="447" t="str">
        <f t="shared" si="5"/>
        <v>Yes</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78</v>
      </c>
      <c r="H141" s="647"/>
      <c r="I141" s="417"/>
      <c r="J141" s="447" t="str">
        <f t="shared" si="5"/>
        <v>Yes</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555</v>
      </c>
      <c r="G142" s="650"/>
      <c r="H142" s="651"/>
      <c r="I142" s="417"/>
      <c r="J142" s="447"/>
      <c r="K142" s="402"/>
      <c r="L142" s="401"/>
      <c r="M142" s="402"/>
      <c r="N142" s="401"/>
      <c r="O142" s="401"/>
      <c r="P142" s="401"/>
      <c r="Q142" s="402" t="str">
        <f>F142</f>
        <v>01/11-12/11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914</v>
      </c>
      <c r="G143" s="650"/>
      <c r="H143" s="651"/>
      <c r="I143" s="417"/>
      <c r="J143" s="447"/>
      <c r="K143" s="402"/>
      <c r="L143" s="402"/>
      <c r="M143" s="401"/>
      <c r="N143" s="401"/>
      <c r="O143" s="401"/>
      <c r="P143" s="401"/>
      <c r="Q143" s="402" t="str">
        <f>F143</f>
        <v>Monitoring report, and logistics management information system, periodic physical inventory, warehouse reports</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99</v>
      </c>
      <c r="H145" s="647"/>
      <c r="I145" s="417"/>
      <c r="J145" s="447" t="str">
        <f>G145</f>
        <v>Don't know</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78</v>
      </c>
      <c r="H146" s="636"/>
      <c r="I146" s="476"/>
      <c r="J146" s="477" t="str">
        <f>G146</f>
        <v>Yes</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915</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Successes include the strategic plan review. Challenges include coordination among partners operating in reproductive health and the availability of contraceptives throughout the country.</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disablePrompts="1" count="6">
    <dataValidation type="list" allowBlank="1" showInputMessage="1" showErrorMessage="1" error="Please choose from the dropdown list." sqref="F57 D42 D48 H37 D50:D51 D40 H31:H32 F61 F83:G83 F84 D67:D76 G140:H140 H87 G109:G118 G104:G106 H99:H101 D99:D101 H91 H89 G145:G146 G125:G128 D26 D16:D23 H25 G133:G139 G141 F66:H76" xr:uid="{00000000-0002-0000-1400-000000000000}">
      <formula1>$W$1:$W$5</formula1>
    </dataValidation>
    <dataValidation type="list" allowBlank="1" showInputMessage="1" showErrorMessage="1" errorTitle="Choose from dropdown" error="Please choose from the dropdown list." prompt="Please select from the dropdown list." sqref="G131 H80 D66 H12 D15" xr:uid="{00000000-0002-0000-1400-000001000000}">
      <formula1>$W$1:$W$5</formula1>
    </dataValidation>
    <dataValidation type="list" allowBlank="1" showInputMessage="1" showErrorMessage="1" errorTitle="Choose from dropdown" error="Please choose from the dropdown list. If you cannot, please write your comment in the comments section." sqref="D92 D81:F81" xr:uid="{00000000-0002-0000-1400-000002000000}">
      <formula1>$N$1:$N$2</formula1>
    </dataValidation>
    <dataValidation type="list" allowBlank="1" showInputMessage="1" showErrorMessage="1" error="Please choose from the dropdown list." sqref="F59:H59" xr:uid="{00000000-0002-0000-1400-000003000000}">
      <formula1>$R$1:$R$7</formula1>
    </dataValidation>
    <dataValidation type="list" allowBlank="1" showInputMessage="1" showErrorMessage="1" error="Please choose from the dropdown list." sqref="H24" xr:uid="{00000000-0002-0000-1400-000004000000}">
      <formula1>$O$1:$O$7</formula1>
    </dataValidation>
    <dataValidation type="list" allowBlank="1" showInputMessage="1" showErrorMessage="1" errorTitle="Choose from dropdown" error="Please choose from the dropdown list." prompt="Please select from the dropdown list." sqref="H28 F28" xr:uid="{00000000-0002-0000-1400-000005000000}">
      <formula1>$Y$1:$Y$14</formula1>
    </dataValidation>
  </dataValidations>
  <hyperlinks>
    <hyperlink ref="A5:C5" location="Introduction!R10" display="To jump to the Introduction sheet, click here." xr:uid="{00000000-0004-0000-14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1589</v>
      </c>
      <c r="B8" s="800"/>
      <c r="C8" s="800"/>
      <c r="D8" s="1077"/>
      <c r="E8" s="1077"/>
      <c r="F8" s="1077"/>
      <c r="G8" s="1077"/>
      <c r="H8" s="1077"/>
      <c r="I8" s="599"/>
      <c r="J8" s="54">
        <f>G8</f>
        <v>0</v>
      </c>
      <c r="K8" s="7" t="str">
        <f>A8</f>
        <v>Country: Haiti</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0">
      <c r="A13" s="269"/>
      <c r="B13" s="644" t="s">
        <v>124</v>
      </c>
      <c r="C13" s="645"/>
      <c r="D13" s="794" t="s">
        <v>916</v>
      </c>
      <c r="E13" s="795"/>
      <c r="F13" s="795"/>
      <c r="G13" s="795"/>
      <c r="H13" s="855"/>
      <c r="I13" s="599"/>
      <c r="J13" s="35"/>
      <c r="K13" s="7" t="str">
        <f>B13</f>
        <v>a. What is the name of the committee?</v>
      </c>
      <c r="L13" s="41" t="str">
        <f>D13</f>
        <v>Comité Technique en Santé de la Reproduction (Reproductive Health Technical Committee)</v>
      </c>
      <c r="M13" s="31"/>
      <c r="N13" s="31"/>
      <c r="O13" s="34" t="str">
        <f>D13</f>
        <v>Comité Technique en Santé de la Reproduction (Reproductive Health Technical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917</v>
      </c>
      <c r="G15" s="650"/>
      <c r="H15" s="651"/>
      <c r="I15" s="599"/>
      <c r="J15" s="35"/>
      <c r="K15" s="7" t="str">
        <f t="shared" ref="K15:K23" si="0">B15</f>
        <v>a. Social marketing</v>
      </c>
      <c r="L15" s="31"/>
      <c r="M15" s="31"/>
      <c r="N15" s="31"/>
      <c r="O15" s="7"/>
      <c r="P15" s="31"/>
      <c r="Q15" s="7" t="str">
        <f t="shared" ref="Q15:Q23" si="1">F15</f>
        <v>Population Services International (PSI)</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918</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PROFAMIL (IPPF affiliate), Management Sciences for Health (MSH), Jhpiego, Foundation for Reproductive Health and Family Education (FOSREF)</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599"/>
      <c r="J18" s="35"/>
      <c r="K18" s="7" t="str">
        <f t="shared" si="0"/>
        <v>d. Donors</v>
      </c>
      <c r="L18" s="31"/>
      <c r="M18" s="31"/>
      <c r="N18" s="31"/>
      <c r="O18" s="7"/>
      <c r="P18" s="31"/>
      <c r="Q18" s="7" t="str">
        <f t="shared" si="1"/>
        <v>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919</v>
      </c>
      <c r="G19" s="650"/>
      <c r="H19" s="651"/>
      <c r="I19" s="599"/>
      <c r="J19" s="35"/>
      <c r="K19" s="7" t="str">
        <f t="shared" si="0"/>
        <v>e. UN agencies</v>
      </c>
      <c r="L19" s="31"/>
      <c r="M19" s="31"/>
      <c r="N19" s="31"/>
      <c r="O19" s="7"/>
      <c r="P19" s="31"/>
      <c r="Q19" s="7" t="str">
        <f t="shared" si="1"/>
        <v>UNFPA, UNICEF</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920</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MoH Department of Family Health (Chair), Directorate of Pharmacy</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89</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94</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75.75" thickBot="1">
      <c r="A26" s="731" t="s">
        <v>143</v>
      </c>
      <c r="B26" s="700"/>
      <c r="C26" s="732"/>
      <c r="D26" s="179" t="s">
        <v>78</v>
      </c>
      <c r="E26" s="180" t="s">
        <v>144</v>
      </c>
      <c r="F26" s="137" t="s">
        <v>920</v>
      </c>
      <c r="G26" s="181" t="s">
        <v>145</v>
      </c>
      <c r="H26" s="272" t="s">
        <v>921</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119</v>
      </c>
      <c r="G28" s="273" t="s">
        <v>149</v>
      </c>
      <c r="H28" s="268" t="s">
        <v>116</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t="s">
        <v>99</v>
      </c>
      <c r="H29" s="765"/>
      <c r="I29" s="10"/>
      <c r="J29" s="54" t="str">
        <f>G29</f>
        <v>Don't know</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1590</v>
      </c>
      <c r="F30" s="183" t="s">
        <v>152</v>
      </c>
      <c r="G30" s="766" t="s">
        <v>749</v>
      </c>
      <c r="H30" s="767"/>
      <c r="I30" s="10"/>
      <c r="J30" s="54" t="str">
        <f>G30</f>
        <v>Ministry of Health</v>
      </c>
      <c r="K30" s="7"/>
      <c r="L30" s="31"/>
      <c r="M30" s="51" t="str">
        <f>E30</f>
        <v>10/11 - 09/12</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0</v>
      </c>
      <c r="F35" s="139" t="s">
        <v>1573</v>
      </c>
      <c r="G35" s="138"/>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39" t="s">
        <v>1573</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39" t="s">
        <v>1573</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120">
      <c r="A48" s="277"/>
      <c r="B48" s="644" t="s">
        <v>180</v>
      </c>
      <c r="C48" s="645"/>
      <c r="D48" s="601" t="s">
        <v>78</v>
      </c>
      <c r="E48" s="146">
        <v>3317179</v>
      </c>
      <c r="F48" s="139" t="s">
        <v>1573</v>
      </c>
      <c r="G48" s="140" t="s">
        <v>924</v>
      </c>
      <c r="H48" s="279" t="s">
        <v>925</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923</v>
      </c>
      <c r="E49" s="755"/>
      <c r="F49" s="755"/>
      <c r="G49" s="755"/>
      <c r="H49" s="756"/>
      <c r="I49" s="148"/>
      <c r="J49" s="36"/>
      <c r="K49" s="7" t="str">
        <f>C49</f>
        <v xml:space="preserve">i. Specify source(s) of in-kind donations </v>
      </c>
      <c r="L49" s="31"/>
      <c r="M49" s="31"/>
      <c r="N49" s="31"/>
      <c r="O49" s="34" t="str">
        <f>D49</f>
        <v>USAID, UNFPA</v>
      </c>
      <c r="P49" s="31"/>
      <c r="Q49" s="31"/>
      <c r="R49" s="31"/>
      <c r="S49" s="31"/>
      <c r="T49" s="20"/>
      <c r="U49" s="20"/>
      <c r="V49" s="20"/>
      <c r="W49" s="68"/>
      <c r="X49" s="68"/>
      <c r="Y49" s="69"/>
      <c r="Z49" s="86"/>
    </row>
    <row r="50" spans="1:26" s="143" customFormat="1" ht="75">
      <c r="A50" s="277"/>
      <c r="B50" s="644" t="s">
        <v>182</v>
      </c>
      <c r="C50" s="645"/>
      <c r="D50" s="601" t="s">
        <v>78</v>
      </c>
      <c r="E50" s="146">
        <v>275002</v>
      </c>
      <c r="F50" s="139" t="s">
        <v>1573</v>
      </c>
      <c r="G50" s="140" t="s">
        <v>584</v>
      </c>
      <c r="H50" s="279" t="s">
        <v>926</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99</v>
      </c>
      <c r="E51" s="146"/>
      <c r="F51" s="139" t="s">
        <v>1573</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3592181</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496" t="s">
        <v>99</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60.75" thickBot="1">
      <c r="A62" s="742" t="s">
        <v>194</v>
      </c>
      <c r="B62" s="633"/>
      <c r="C62" s="634"/>
      <c r="D62" s="659" t="s">
        <v>927</v>
      </c>
      <c r="E62" s="660"/>
      <c r="F62" s="660"/>
      <c r="G62" s="660"/>
      <c r="H62" s="661"/>
      <c r="I62" s="599"/>
      <c r="J62" s="36"/>
      <c r="K62" s="7" t="str">
        <f>A62</f>
        <v xml:space="preserve">B14. Please note any additional comments about finance and procurement.
</v>
      </c>
      <c r="L62" s="31"/>
      <c r="M62" s="31"/>
      <c r="N62" s="31"/>
      <c r="O62" s="7" t="str">
        <f>D62</f>
        <v>Family planning commodities are forecasted by the Government, but purchased by UNFPA as part of their support to the Government of Haiti in reproductive health. The US Government also brings in FP commodities to be distributed in sites where services are funded by the USG.</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78</v>
      </c>
      <c r="E76" s="728"/>
      <c r="F76" s="571" t="s">
        <v>78</v>
      </c>
      <c r="G76" s="571" t="s">
        <v>78</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928</v>
      </c>
      <c r="D83" s="722" t="s">
        <v>929</v>
      </c>
      <c r="E83" s="723"/>
      <c r="F83" s="574" t="s">
        <v>78</v>
      </c>
      <c r="G83" s="724" t="s">
        <v>78</v>
      </c>
      <c r="H83" s="725"/>
      <c r="I83" s="17"/>
      <c r="J83" s="40" t="str">
        <f>G83</f>
        <v>Yes</v>
      </c>
      <c r="K83" s="7" t="str">
        <f>B83</f>
        <v>a</v>
      </c>
      <c r="L83" s="31"/>
      <c r="M83" s="41">
        <f>E83</f>
        <v>0</v>
      </c>
      <c r="N83" s="31"/>
      <c r="O83" s="31"/>
      <c r="P83" s="31"/>
      <c r="Q83" s="31"/>
      <c r="R83" s="7"/>
      <c r="S83" s="7" t="str">
        <f>D83</f>
        <v>2 years</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930</v>
      </c>
      <c r="F85" s="679"/>
      <c r="G85" s="679"/>
      <c r="H85" s="680"/>
      <c r="I85" s="17"/>
      <c r="J85" s="40"/>
      <c r="K85" s="7"/>
      <c r="L85" s="31"/>
      <c r="M85" s="41" t="str">
        <f>E85</f>
        <v>Commercial sector only</v>
      </c>
      <c r="N85" s="41" t="str">
        <f>E85</f>
        <v>Commercial sector only</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99</v>
      </c>
      <c r="F86" s="679"/>
      <c r="G86" s="679"/>
      <c r="H86" s="680"/>
      <c r="I86" s="17"/>
      <c r="J86" s="40"/>
      <c r="K86" s="7"/>
      <c r="L86" s="31"/>
      <c r="M86" s="41" t="str">
        <f>E86</f>
        <v>Don't know</v>
      </c>
      <c r="N86" s="41" t="str">
        <f>E86</f>
        <v>Don't know</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931</v>
      </c>
      <c r="E90" s="679"/>
      <c r="F90" s="679"/>
      <c r="G90" s="679"/>
      <c r="H90" s="680"/>
      <c r="I90" s="17"/>
      <c r="J90" s="40"/>
      <c r="K90" s="7" t="str">
        <f>B90</f>
        <v>a. If yes, describe the policies.</v>
      </c>
      <c r="L90" s="31"/>
      <c r="M90" s="31"/>
      <c r="N90" s="33"/>
      <c r="O90" s="34" t="str">
        <f>D90</f>
        <v>The Family Planning Norms Manual describing how to provide FP services</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78</v>
      </c>
      <c r="H104" s="647"/>
      <c r="I104" s="593"/>
      <c r="J104" s="40" t="str">
        <f>G104</f>
        <v>Yes</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78</v>
      </c>
      <c r="H106" s="647"/>
      <c r="I106" s="593"/>
      <c r="J106" s="40" t="str">
        <f>G106</f>
        <v>Yes</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932</v>
      </c>
      <c r="E107" s="679"/>
      <c r="F107" s="679"/>
      <c r="G107" s="679"/>
      <c r="H107" s="680"/>
      <c r="I107" s="593"/>
      <c r="J107" s="40"/>
      <c r="K107" s="7" t="str">
        <f>C107</f>
        <v>i. If yes, describe the exemptions.</v>
      </c>
      <c r="L107" s="31"/>
      <c r="M107" s="31"/>
      <c r="N107" s="33"/>
      <c r="O107" s="34" t="str">
        <f>D107</f>
        <v>Fees are waived for people who cannot afford the services.</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78</v>
      </c>
      <c r="H117" s="647"/>
      <c r="I117" s="43"/>
      <c r="J117" s="40" t="str">
        <f>G117</f>
        <v>Yes</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90">
      <c r="A121" s="652" t="s">
        <v>259</v>
      </c>
      <c r="B121" s="644"/>
      <c r="C121" s="645"/>
      <c r="D121" s="649" t="s">
        <v>933</v>
      </c>
      <c r="E121" s="650"/>
      <c r="F121" s="650"/>
      <c r="G121" s="650"/>
      <c r="H121" s="651"/>
      <c r="I121" s="43"/>
      <c r="J121" s="30"/>
      <c r="K121" s="7" t="str">
        <f>A121</f>
        <v xml:space="preserve">D10. Name of the list(s)
</v>
      </c>
      <c r="L121" s="7"/>
      <c r="M121" s="31"/>
      <c r="N121" s="31"/>
      <c r="O121" s="7" t="str">
        <f>D121</f>
        <v>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2008</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60.75" thickBot="1">
      <c r="A129" s="204" t="s">
        <v>267</v>
      </c>
      <c r="B129" s="644" t="s">
        <v>268</v>
      </c>
      <c r="C129" s="645"/>
      <c r="D129" s="659" t="s">
        <v>934</v>
      </c>
      <c r="E129" s="660"/>
      <c r="F129" s="660"/>
      <c r="G129" s="660"/>
      <c r="H129" s="661"/>
      <c r="I129" s="43"/>
      <c r="J129" s="30"/>
      <c r="K129" s="7" t="str">
        <f>B129</f>
        <v>f. Notes about the Poverty Reduction Strategy Paper</v>
      </c>
      <c r="L129" s="7"/>
      <c r="M129" s="31"/>
      <c r="N129" s="31"/>
      <c r="O129" s="7" t="str">
        <f>D129</f>
        <v>One of the objectives under health is to increase the rate of contraceptive use. Strengthening of health facilities' capacity to provide family planning services is also mentioned.</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89</v>
      </c>
      <c r="H141" s="647"/>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1591</v>
      </c>
      <c r="G142" s="650"/>
      <c r="H142" s="651"/>
      <c r="I142" s="599"/>
      <c r="J142" s="40"/>
      <c r="K142" s="7"/>
      <c r="L142" s="31"/>
      <c r="M142" s="7"/>
      <c r="N142" s="31"/>
      <c r="O142" s="31"/>
      <c r="P142" s="31"/>
      <c r="Q142" s="7" t="str">
        <f>F142</f>
        <v>likely 1/11 to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936</v>
      </c>
      <c r="G143" s="650"/>
      <c r="H143" s="651"/>
      <c r="I143" s="599"/>
      <c r="J143" s="40"/>
      <c r="K143" s="7"/>
      <c r="L143" s="7"/>
      <c r="M143" s="31"/>
      <c r="N143" s="31"/>
      <c r="O143" s="31"/>
      <c r="P143" s="31"/>
      <c r="Q143" s="7" t="str">
        <f>F143</f>
        <v>Central Warehouse Management</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500-000000000000}">
      <formula1>$Y$1:$Y$14</formula1>
    </dataValidation>
    <dataValidation type="list" allowBlank="1" showInputMessage="1" showErrorMessage="1" error="Please choose from the dropdown list." sqref="H24" xr:uid="{00000000-0002-0000-1500-000001000000}">
      <formula1>$O$1:$O$7</formula1>
    </dataValidation>
    <dataValidation type="list" allowBlank="1" showInputMessage="1" showErrorMessage="1" error="Please choose from the dropdown list." sqref="F59:H59" xr:uid="{00000000-0002-0000-15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5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5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500-000005000000}">
      <formula1>$W$1:$W$5</formula1>
    </dataValidation>
  </dataValidations>
  <hyperlinks>
    <hyperlink ref="A5:C5" location="Introduction!R10" display="To jump to the Introduction sheet, click here." xr:uid="{00000000-0004-0000-1500-000000000000}"/>
  </hyperlinks>
  <pageMargins left="0.7" right="0.7" top="0.75" bottom="0.75" header="0.3" footer="0.3"/>
  <pageSetup scale="58" fitToHeight="4" orientation="portrait" cellComments="atEnd" r:id="rId1"/>
  <rowBreaks count="4" manualBreakCount="4">
    <brk id="35" max="25" man="1"/>
    <brk id="62" max="25" man="1"/>
    <brk id="122" max="25" man="1"/>
    <brk id="14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5">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1592</v>
      </c>
      <c r="B8" s="800"/>
      <c r="C8" s="800"/>
      <c r="D8" s="1077"/>
      <c r="E8" s="1077"/>
      <c r="F8" s="1077"/>
      <c r="G8" s="1077"/>
      <c r="H8" s="1077"/>
      <c r="I8" s="417"/>
      <c r="J8" s="406">
        <f>G8</f>
        <v>0</v>
      </c>
      <c r="K8" s="402" t="str">
        <f>A8</f>
        <v>Country: Honduras</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37.5" customHeight="1">
      <c r="A13" s="269"/>
      <c r="B13" s="644" t="s">
        <v>124</v>
      </c>
      <c r="C13" s="645"/>
      <c r="D13" s="678" t="s">
        <v>937</v>
      </c>
      <c r="E13" s="679"/>
      <c r="F13" s="679"/>
      <c r="G13" s="679"/>
      <c r="H13" s="680"/>
      <c r="I13" s="417"/>
      <c r="J13" s="407"/>
      <c r="K13" s="402" t="str">
        <f>B13</f>
        <v>a. What is the name of the committee?</v>
      </c>
      <c r="L13" s="428" t="str">
        <f>D13</f>
        <v>Comité Interinstitucional de Disponibilidad Asegurada de Insumos Anticonceptivos (CIDAIA) (Inter-institutional Committee for Contraceptive Security)</v>
      </c>
      <c r="M13" s="401"/>
      <c r="N13" s="401"/>
      <c r="O13" s="403" t="str">
        <f>D13</f>
        <v>Comité Interinstitucional de Disponibilidad Asegurada de Insumos Anticonceptivos (CIDAIA) (Inter-institutional Committee for Contraceptive Security)</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938</v>
      </c>
      <c r="G15" s="650"/>
      <c r="H15" s="651"/>
      <c r="I15" s="417"/>
      <c r="J15" s="407"/>
      <c r="K15" s="402" t="str">
        <f t="shared" ref="K15:K23" si="0">B15</f>
        <v>a. Social marketing</v>
      </c>
      <c r="L15" s="401"/>
      <c r="M15" s="401"/>
      <c r="N15" s="401"/>
      <c r="O15" s="402"/>
      <c r="P15" s="401"/>
      <c r="Q15" s="402" t="str">
        <f t="shared" ref="Q15:Q23" si="1">F15</f>
        <v>PSI/PASMO (Population Services International/Pan American Social Marketing Organization)</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939</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 xml:space="preserve">ASHONPLAFA (IPPF affiliate) </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940</v>
      </c>
      <c r="G17" s="650"/>
      <c r="H17" s="651"/>
      <c r="I17" s="417"/>
      <c r="J17" s="407"/>
      <c r="K17" s="402" t="str">
        <f t="shared" si="0"/>
        <v>c. Commercial sector (for example: pharmacy associations, manufacturers, etc.)</v>
      </c>
      <c r="L17" s="401"/>
      <c r="M17" s="401"/>
      <c r="N17" s="401"/>
      <c r="O17" s="402"/>
      <c r="P17" s="401"/>
      <c r="Q17" s="402" t="str">
        <f t="shared" si="1"/>
        <v>Vijosa Laboratories, Solis-Durex Distributor, Pfizer, Bayer Schering Pharma, CPL Honduras, Arsal Laboratories</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923</v>
      </c>
      <c r="G18" s="650"/>
      <c r="H18" s="651"/>
      <c r="I18" s="417"/>
      <c r="J18" s="407"/>
      <c r="K18" s="402" t="str">
        <f t="shared" si="0"/>
        <v>d. Donors</v>
      </c>
      <c r="L18" s="401"/>
      <c r="M18" s="401"/>
      <c r="N18" s="401"/>
      <c r="O18" s="402"/>
      <c r="P18" s="401"/>
      <c r="Q18" s="402" t="str">
        <f t="shared" si="1"/>
        <v>USAID, UNFPA</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941</v>
      </c>
      <c r="G19" s="650"/>
      <c r="H19" s="651"/>
      <c r="I19" s="417"/>
      <c r="J19" s="407"/>
      <c r="K19" s="402" t="str">
        <f t="shared" si="0"/>
        <v>e. UN agencies</v>
      </c>
      <c r="L19" s="401"/>
      <c r="M19" s="401"/>
      <c r="N19" s="401"/>
      <c r="O19" s="402"/>
      <c r="P19" s="401"/>
      <c r="Q19" s="402" t="str">
        <f t="shared" si="1"/>
        <v>PAHO, 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942</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Service Network, Logistics Unit, Women's Health Unit, Essential Drug Unit, Regulation Unit, STD unit</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943</v>
      </c>
      <c r="G21" s="650"/>
      <c r="H21" s="651"/>
      <c r="I21" s="417"/>
      <c r="J21" s="407"/>
      <c r="K21" s="402" t="str">
        <f t="shared" si="0"/>
        <v>g. Central Medical Store or Central Warehouse</v>
      </c>
      <c r="L21" s="401"/>
      <c r="M21" s="401"/>
      <c r="N21" s="401"/>
      <c r="O21" s="402"/>
      <c r="P21" s="401"/>
      <c r="Q21" s="402" t="str">
        <f t="shared" si="1"/>
        <v>Central Warehouse</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c r="A23" s="204"/>
      <c r="B23" s="713" t="s">
        <v>140</v>
      </c>
      <c r="C23" s="713"/>
      <c r="D23" s="570" t="s">
        <v>78</v>
      </c>
      <c r="E23" s="178" t="s">
        <v>138</v>
      </c>
      <c r="F23" s="649" t="s">
        <v>944</v>
      </c>
      <c r="G23" s="650"/>
      <c r="H23" s="651"/>
      <c r="I23" s="417"/>
      <c r="J23" s="407"/>
      <c r="K23" s="406" t="str">
        <f t="shared" si="0"/>
        <v>i. Other (for example: partners)</v>
      </c>
      <c r="L23" s="407"/>
      <c r="M23" s="407"/>
      <c r="N23" s="407"/>
      <c r="O23" s="406"/>
      <c r="P23" s="407"/>
      <c r="Q23" s="406" t="str">
        <f t="shared" si="1"/>
        <v>Women's National Institute (INAM Spanish acronym)</v>
      </c>
      <c r="R23" s="407"/>
      <c r="S23" s="407"/>
      <c r="T23" s="407"/>
      <c r="U23" s="407"/>
      <c r="V23" s="407"/>
      <c r="W23" s="430"/>
      <c r="X23" s="430"/>
    </row>
    <row r="24" spans="1:134" s="143" customFormat="1">
      <c r="A24" s="652" t="s">
        <v>141</v>
      </c>
      <c r="B24" s="644"/>
      <c r="C24" s="644"/>
      <c r="D24" s="644"/>
      <c r="E24" s="644"/>
      <c r="F24" s="644"/>
      <c r="G24" s="644"/>
      <c r="H24" s="271" t="s">
        <v>94</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749</v>
      </c>
      <c r="G26" s="181" t="s">
        <v>145</v>
      </c>
      <c r="H26" s="272" t="s">
        <v>945</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842150.58</v>
      </c>
      <c r="H29" s="765"/>
      <c r="I29" s="439"/>
      <c r="J29" s="406">
        <f>G29</f>
        <v>842150.58</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1593</v>
      </c>
      <c r="F30" s="183" t="s">
        <v>152</v>
      </c>
      <c r="G30" s="766" t="s">
        <v>749</v>
      </c>
      <c r="H30" s="767"/>
      <c r="I30" s="439"/>
      <c r="J30" s="406" t="str">
        <f>G30</f>
        <v>Ministry of Health</v>
      </c>
      <c r="K30" s="402"/>
      <c r="L30" s="401"/>
      <c r="M30" s="440" t="str">
        <f>E30</f>
        <v>11/11 - 11/12</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78</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c r="A35" s="204"/>
      <c r="B35" s="644" t="s">
        <v>160</v>
      </c>
      <c r="C35" s="644"/>
      <c r="D35" s="645"/>
      <c r="E35" s="146">
        <v>842150.58</v>
      </c>
      <c r="F35" s="150" t="s">
        <v>947</v>
      </c>
      <c r="G35" s="138" t="s">
        <v>749</v>
      </c>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78</v>
      </c>
      <c r="E40" s="146">
        <v>842150.58</v>
      </c>
      <c r="F40" s="139" t="s">
        <v>947</v>
      </c>
      <c r="G40" s="190" t="s">
        <v>752</v>
      </c>
      <c r="H40" s="280"/>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948</v>
      </c>
      <c r="E41" s="679"/>
      <c r="F41" s="679"/>
      <c r="G41" s="679"/>
      <c r="H41" s="680"/>
      <c r="I41" s="444"/>
      <c r="J41" s="438"/>
      <c r="K41" s="402" t="str">
        <f>C41</f>
        <v>i. Specify source(s) of internally generated funds spent (for example, from taxes or user fees)</v>
      </c>
      <c r="L41" s="401"/>
      <c r="M41" s="401"/>
      <c r="N41" s="401"/>
      <c r="O41" s="403" t="str">
        <f>D41</f>
        <v>Government general income</v>
      </c>
      <c r="P41" s="401"/>
      <c r="Q41" s="401"/>
      <c r="R41" s="401"/>
      <c r="S41" s="401"/>
      <c r="T41" s="175"/>
      <c r="U41" s="175"/>
      <c r="V41" s="175"/>
      <c r="W41" s="409"/>
      <c r="X41" s="409"/>
      <c r="Z41" s="427"/>
    </row>
    <row r="42" spans="1:26" s="143" customFormat="1" ht="60">
      <c r="A42" s="277"/>
      <c r="B42" s="644" t="s">
        <v>170</v>
      </c>
      <c r="C42" s="645"/>
      <c r="D42" s="601" t="s">
        <v>89</v>
      </c>
      <c r="E42" s="146">
        <v>0</v>
      </c>
      <c r="F42" s="139" t="s">
        <v>947</v>
      </c>
      <c r="G42" s="504"/>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842150.58</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89</v>
      </c>
      <c r="E48" s="146">
        <v>0</v>
      </c>
      <c r="F48" s="139" t="s">
        <v>947</v>
      </c>
      <c r="G48" s="140"/>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96</v>
      </c>
      <c r="E49" s="755"/>
      <c r="F49" s="755"/>
      <c r="G49" s="755"/>
      <c r="H49" s="756"/>
      <c r="I49" s="148"/>
      <c r="J49" s="438"/>
      <c r="K49" s="402" t="str">
        <f>C49</f>
        <v xml:space="preserve">i. Specify source(s) of in-kind donations </v>
      </c>
      <c r="L49" s="401"/>
      <c r="M49" s="401"/>
      <c r="N49" s="401"/>
      <c r="O49" s="403" t="str">
        <f>D49</f>
        <v>N/A</v>
      </c>
      <c r="P49" s="401"/>
      <c r="Q49" s="401"/>
      <c r="R49" s="401"/>
      <c r="S49" s="401"/>
      <c r="T49" s="175"/>
      <c r="U49" s="175"/>
      <c r="V49" s="175"/>
      <c r="W49" s="409"/>
      <c r="X49" s="409"/>
      <c r="Z49" s="427"/>
    </row>
    <row r="50" spans="1:26" s="143" customFormat="1">
      <c r="A50" s="277"/>
      <c r="B50" s="644" t="s">
        <v>182</v>
      </c>
      <c r="C50" s="645"/>
      <c r="D50" s="601" t="s">
        <v>89</v>
      </c>
      <c r="E50" s="146">
        <v>0</v>
      </c>
      <c r="F50" s="139" t="s">
        <v>947</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947</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0</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1</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1</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89</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84</v>
      </c>
      <c r="G59" s="741"/>
      <c r="H59" s="647"/>
      <c r="I59" s="448"/>
      <c r="J59" s="438"/>
      <c r="K59" s="402"/>
      <c r="L59" s="401"/>
      <c r="M59" s="401"/>
      <c r="N59" s="401"/>
      <c r="O59" s="401"/>
      <c r="P59" s="401"/>
      <c r="Q59" s="402" t="str">
        <f>F59</f>
        <v>Third-party agent (e.g., UNFPA, Crown Agents)</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949</v>
      </c>
      <c r="G60" s="650"/>
      <c r="H60" s="651"/>
      <c r="I60" s="439"/>
      <c r="J60" s="438"/>
      <c r="K60" s="402"/>
      <c r="L60" s="401"/>
      <c r="M60" s="449">
        <f>E60</f>
        <v>0</v>
      </c>
      <c r="N60" s="401"/>
      <c r="O60" s="401"/>
      <c r="P60" s="401"/>
      <c r="Q60" s="402" t="str">
        <f>F60</f>
        <v>Ministry of Health Administrative Unit &amp; UNFPA</v>
      </c>
      <c r="R60" s="403" t="str">
        <f>B60</f>
        <v>a. Specify entity</v>
      </c>
      <c r="S60" s="401"/>
      <c r="T60" s="175"/>
      <c r="U60" s="175"/>
      <c r="V60" s="175"/>
      <c r="W60" s="409"/>
      <c r="X60" s="409"/>
      <c r="Z60" s="427"/>
    </row>
    <row r="61" spans="1:26" s="143" customFormat="1">
      <c r="A61" s="568"/>
      <c r="B61" s="567"/>
      <c r="C61" s="644" t="s">
        <v>193</v>
      </c>
      <c r="D61" s="644"/>
      <c r="E61" s="645"/>
      <c r="F61" s="646" t="s">
        <v>89</v>
      </c>
      <c r="G61" s="741"/>
      <c r="H61" s="647"/>
      <c r="I61" s="439"/>
      <c r="J61" s="438"/>
      <c r="K61" s="402"/>
      <c r="L61" s="401"/>
      <c r="M61" s="401"/>
      <c r="N61" s="401"/>
      <c r="O61" s="401"/>
      <c r="P61" s="401"/>
      <c r="Q61" s="402" t="str">
        <f>F61</f>
        <v>No</v>
      </c>
      <c r="R61" s="403" t="str">
        <f>C61</f>
        <v>i. Is this a parastatal?</v>
      </c>
      <c r="S61" s="401"/>
      <c r="T61" s="175"/>
      <c r="U61" s="175"/>
      <c r="V61" s="175"/>
      <c r="W61" s="409"/>
      <c r="X61" s="409"/>
      <c r="Z61" s="427"/>
    </row>
    <row r="62" spans="1:26" s="143" customFormat="1" ht="60.75" thickBot="1">
      <c r="A62" s="742" t="s">
        <v>194</v>
      </c>
      <c r="B62" s="633"/>
      <c r="C62" s="634"/>
      <c r="D62" s="659" t="s">
        <v>950</v>
      </c>
      <c r="E62" s="660"/>
      <c r="F62" s="660"/>
      <c r="G62" s="660"/>
      <c r="H62" s="661"/>
      <c r="I62" s="417"/>
      <c r="J62" s="438"/>
      <c r="K62" s="402" t="str">
        <f>A62</f>
        <v xml:space="preserve">B14. Please note any additional comments about finance and procurement.
</v>
      </c>
      <c r="L62" s="401"/>
      <c r="M62" s="401"/>
      <c r="N62" s="401"/>
      <c r="O62" s="402" t="str">
        <f>D62</f>
        <v>The Ministry of Health (MOH) had signed a memorandum of understanding (MOU) with UNFPA for contraceptive procurement. Through this agreement the MOH is going to save approximately $800,000 in this fiscal year and will cover all population needs procuring at low rates.</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89</v>
      </c>
      <c r="E67" s="728"/>
      <c r="F67" s="571" t="s">
        <v>89</v>
      </c>
      <c r="G67" s="571" t="s">
        <v>89</v>
      </c>
      <c r="H67" s="284" t="s">
        <v>89</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89</v>
      </c>
      <c r="E69" s="728"/>
      <c r="F69" s="571" t="s">
        <v>89</v>
      </c>
      <c r="G69" s="571" t="s">
        <v>89</v>
      </c>
      <c r="H69" s="284" t="s">
        <v>89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89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89</v>
      </c>
      <c r="E72" s="728"/>
      <c r="F72" s="571" t="s">
        <v>89</v>
      </c>
      <c r="G72" s="571" t="s">
        <v>89</v>
      </c>
      <c r="H72" s="284" t="s">
        <v>89</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89</v>
      </c>
      <c r="E73" s="728"/>
      <c r="F73" s="571" t="s">
        <v>89</v>
      </c>
      <c r="G73" s="571" t="s">
        <v>89</v>
      </c>
      <c r="H73" s="284" t="s">
        <v>89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89</v>
      </c>
      <c r="E76" s="728"/>
      <c r="F76" s="571" t="s">
        <v>89</v>
      </c>
      <c r="G76" s="571" t="s">
        <v>89</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99</v>
      </c>
      <c r="E77" s="728"/>
      <c r="F77" s="571" t="s">
        <v>99</v>
      </c>
      <c r="G77" s="571" t="s">
        <v>99</v>
      </c>
      <c r="H77" s="284" t="s">
        <v>819</v>
      </c>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951</v>
      </c>
      <c r="D83" s="722" t="s">
        <v>952</v>
      </c>
      <c r="E83" s="723"/>
      <c r="F83" s="574" t="s">
        <v>78</v>
      </c>
      <c r="G83" s="724" t="s">
        <v>78</v>
      </c>
      <c r="H83" s="725"/>
      <c r="I83" s="457"/>
      <c r="J83" s="447" t="str">
        <f>G83</f>
        <v>Yes</v>
      </c>
      <c r="K83" s="402" t="str">
        <f>B83</f>
        <v>a</v>
      </c>
      <c r="L83" s="401"/>
      <c r="M83" s="428">
        <f>E83</f>
        <v>0</v>
      </c>
      <c r="N83" s="401"/>
      <c r="O83" s="401"/>
      <c r="P83" s="401"/>
      <c r="Q83" s="401"/>
      <c r="R83" s="402"/>
      <c r="S83" s="402" t="str">
        <f>D83</f>
        <v>2005 and ongoing</v>
      </c>
      <c r="T83" s="175"/>
      <c r="U83" s="175"/>
      <c r="V83" s="175"/>
      <c r="W83" s="409"/>
      <c r="X83" s="409"/>
      <c r="Z83" s="427"/>
    </row>
    <row r="84" spans="1:26" s="143" customFormat="1" ht="30">
      <c r="A84" s="705" t="s">
        <v>223</v>
      </c>
      <c r="B84" s="706"/>
      <c r="C84" s="706"/>
      <c r="D84" s="706"/>
      <c r="E84" s="706"/>
      <c r="F84" s="707" t="s">
        <v>89</v>
      </c>
      <c r="G84" s="708"/>
      <c r="H84" s="709"/>
      <c r="I84" s="457"/>
      <c r="J84" s="447"/>
      <c r="K84" s="402"/>
      <c r="L84" s="401"/>
      <c r="M84" s="401"/>
      <c r="N84" s="401"/>
      <c r="O84" s="401"/>
      <c r="P84" s="401"/>
      <c r="Q84" s="403" t="str">
        <f>F84</f>
        <v>No</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96</v>
      </c>
      <c r="F85" s="679"/>
      <c r="G85" s="679"/>
      <c r="H85" s="680"/>
      <c r="I85" s="457"/>
      <c r="J85" s="447"/>
      <c r="K85" s="402"/>
      <c r="L85" s="401"/>
      <c r="M85" s="428" t="str">
        <f>E85</f>
        <v>N/A</v>
      </c>
      <c r="N85" s="428" t="str">
        <f>E85</f>
        <v>N/A</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96</v>
      </c>
      <c r="F86" s="679"/>
      <c r="G86" s="679"/>
      <c r="H86" s="680"/>
      <c r="I86" s="457"/>
      <c r="J86" s="447"/>
      <c r="K86" s="402"/>
      <c r="L86" s="401"/>
      <c r="M86" s="428" t="str">
        <f>E86</f>
        <v>N/A</v>
      </c>
      <c r="N86" s="428" t="str">
        <f>E86</f>
        <v>N/A</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ht="45">
      <c r="A88" s="204"/>
      <c r="B88" s="644" t="s">
        <v>227</v>
      </c>
      <c r="C88" s="644"/>
      <c r="D88" s="678" t="s">
        <v>953</v>
      </c>
      <c r="E88" s="679"/>
      <c r="F88" s="679"/>
      <c r="G88" s="679"/>
      <c r="H88" s="680"/>
      <c r="I88" s="457"/>
      <c r="J88" s="447"/>
      <c r="K88" s="402" t="str">
        <f>B88</f>
        <v>a. If yes, describe the policies.</v>
      </c>
      <c r="L88" s="401"/>
      <c r="M88" s="401"/>
      <c r="N88" s="458"/>
      <c r="O88" s="403" t="str">
        <f>D88</f>
        <v>In April 2009 the National Congress approved a bill that prohibits the commercialization, promotion, free distribution, use and also dissemination of information about the use of emergency contraceptive pills.</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999" t="s">
        <v>954</v>
      </c>
      <c r="E90" s="1000"/>
      <c r="F90" s="1000"/>
      <c r="G90" s="1000"/>
      <c r="H90" s="1001"/>
      <c r="I90" s="457"/>
      <c r="J90" s="447"/>
      <c r="K90" s="402" t="str">
        <f>B90</f>
        <v>a. If yes, describe the policies.</v>
      </c>
      <c r="L90" s="401"/>
      <c r="M90" s="401"/>
      <c r="N90" s="458"/>
      <c r="O90" s="403" t="str">
        <f>D90</f>
        <v>A free market strategy</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105">
      <c r="A94" s="290"/>
      <c r="B94" s="204" t="s">
        <v>222</v>
      </c>
      <c r="C94" s="650" t="s">
        <v>955</v>
      </c>
      <c r="D94" s="688"/>
      <c r="E94" s="678" t="s">
        <v>953</v>
      </c>
      <c r="F94" s="681"/>
      <c r="G94" s="689" t="s">
        <v>953</v>
      </c>
      <c r="H94" s="690"/>
      <c r="I94" s="463"/>
      <c r="J94" s="447" t="str">
        <f>G94</f>
        <v>In April 2009 the National Congress approved a bill that prohibits the commercialization, promotion, free distribution, use and also dissemination of information about the use of emergency contraceptive pills.</v>
      </c>
      <c r="K94" s="402"/>
      <c r="L94" s="401"/>
      <c r="M94" s="428" t="str">
        <f>E94</f>
        <v>In April 2009 the National Congress approved a bill that prohibits the commercialization, promotion, free distribution, use and also dissemination of information about the use of emergency contraceptive pills.</v>
      </c>
      <c r="N94" s="401"/>
      <c r="O94" s="402"/>
      <c r="P94" s="402" t="str">
        <f>C94</f>
        <v>Emergency contraceptive pills</v>
      </c>
      <c r="Q94" s="401"/>
      <c r="R94" s="401"/>
      <c r="S94" s="401"/>
      <c r="T94" s="175"/>
      <c r="U94" s="462" t="str">
        <f>E94</f>
        <v>In April 2009 the National Congress approved a bill that prohibits the commercialization, promotion, free distribution, use and also dissemination of information about the use of emergency contraceptive pills.</v>
      </c>
      <c r="V94" s="175"/>
      <c r="W94" s="409"/>
      <c r="X94" s="409"/>
      <c r="Z94" s="427"/>
    </row>
    <row r="95" spans="1:26" s="143" customFormat="1" ht="79.5" customHeight="1">
      <c r="A95" s="290"/>
      <c r="B95" s="204" t="s">
        <v>234</v>
      </c>
      <c r="C95" s="650" t="s">
        <v>625</v>
      </c>
      <c r="D95" s="688"/>
      <c r="E95" s="678" t="s">
        <v>956</v>
      </c>
      <c r="F95" s="681"/>
      <c r="G95" s="678" t="s">
        <v>956</v>
      </c>
      <c r="H95" s="681"/>
      <c r="I95" s="463"/>
      <c r="J95" s="447" t="str">
        <f>G95</f>
        <v>Based on the national Health Code, all drugs (including contraceptives) can only be sold in  pharmacies and authorized sales points.</v>
      </c>
      <c r="K95" s="402"/>
      <c r="L95" s="401"/>
      <c r="M95" s="428" t="str">
        <f>E95</f>
        <v>Based on the national Health Code, all drugs (including contraceptives) can only be sold in  pharmacies and authorized sales points.</v>
      </c>
      <c r="N95" s="401"/>
      <c r="O95" s="402"/>
      <c r="P95" s="402" t="str">
        <f>C95</f>
        <v>All methods</v>
      </c>
      <c r="Q95" s="401"/>
      <c r="R95" s="401"/>
      <c r="S95" s="401"/>
      <c r="T95" s="175"/>
      <c r="U95" s="462" t="str">
        <f>E95</f>
        <v>Based on the national Health Code, all drugs (including contraceptives) can only be sold in  pharmacies and authorized sales points.</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99</v>
      </c>
      <c r="H118" s="647"/>
      <c r="I118" s="214"/>
      <c r="J118" s="447" t="str">
        <f t="shared" si="3"/>
        <v>Don't know</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99</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2007</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957</v>
      </c>
      <c r="E121" s="650"/>
      <c r="F121" s="650"/>
      <c r="G121" s="650"/>
      <c r="H121" s="651"/>
      <c r="I121" s="214"/>
      <c r="J121" s="473"/>
      <c r="K121" s="402" t="str">
        <f>A121</f>
        <v xml:space="preserve">D10. Name of the list(s)
</v>
      </c>
      <c r="L121" s="402"/>
      <c r="M121" s="401"/>
      <c r="N121" s="401"/>
      <c r="O121" s="402" t="str">
        <f>D121</f>
        <v>National Essential Medicines List (NEML)</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2001</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78</v>
      </c>
      <c r="H125" s="647"/>
      <c r="I125" s="214"/>
      <c r="J125" s="447" t="str">
        <f>G125</f>
        <v>Yes</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75.75" thickBot="1">
      <c r="A129" s="204" t="s">
        <v>267</v>
      </c>
      <c r="B129" s="644" t="s">
        <v>268</v>
      </c>
      <c r="C129" s="645"/>
      <c r="D129" s="659" t="s">
        <v>958</v>
      </c>
      <c r="E129" s="660"/>
      <c r="F129" s="660"/>
      <c r="G129" s="660"/>
      <c r="H129" s="661"/>
      <c r="I129" s="214"/>
      <c r="J129" s="473"/>
      <c r="K129" s="402" t="str">
        <f>B129</f>
        <v>f. Notes about the Poverty Reduction Strategy Paper</v>
      </c>
      <c r="L129" s="402"/>
      <c r="M129" s="401"/>
      <c r="N129" s="401"/>
      <c r="O129" s="402" t="str">
        <f>D129</f>
        <v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96</v>
      </c>
      <c r="H134" s="647"/>
      <c r="I134" s="417"/>
      <c r="J134" s="447" t="str">
        <f t="shared" si="5"/>
        <v>N/A</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96</v>
      </c>
      <c r="H136" s="647"/>
      <c r="I136" s="417"/>
      <c r="J136" s="447" t="str">
        <f t="shared" si="5"/>
        <v>N/A</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78</v>
      </c>
      <c r="H137" s="647"/>
      <c r="I137" s="417"/>
      <c r="J137" s="447" t="str">
        <f t="shared" si="5"/>
        <v>Yes</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96</v>
      </c>
      <c r="H139" s="647"/>
      <c r="I139" s="417"/>
      <c r="J139" s="447" t="str">
        <f t="shared" si="5"/>
        <v>N/A</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96</v>
      </c>
      <c r="H140" s="647"/>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959</v>
      </c>
      <c r="G142" s="650"/>
      <c r="H142" s="651"/>
      <c r="I142" s="417"/>
      <c r="J142" s="447"/>
      <c r="K142" s="402"/>
      <c r="L142" s="401"/>
      <c r="M142" s="402"/>
      <c r="N142" s="401"/>
      <c r="O142" s="401"/>
      <c r="P142" s="401"/>
      <c r="Q142" s="402" t="str">
        <f>F142</f>
        <v>06/11-12/11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752</v>
      </c>
      <c r="G143" s="650"/>
      <c r="H143" s="651"/>
      <c r="I143" s="417"/>
      <c r="J143" s="447"/>
      <c r="K143" s="402"/>
      <c r="L143" s="402"/>
      <c r="M143" s="401"/>
      <c r="N143" s="401"/>
      <c r="O143" s="401"/>
      <c r="P143" s="401"/>
      <c r="Q143" s="402" t="str">
        <f>F143</f>
        <v>PipeLine</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113.25" customHeight="1" thickBot="1">
      <c r="A147" s="637" t="s">
        <v>277</v>
      </c>
      <c r="B147" s="638"/>
      <c r="C147" s="639"/>
      <c r="D147" s="640" t="s">
        <v>960</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600-000000000000}">
      <formula1>$Y$1:$Y$14</formula1>
    </dataValidation>
    <dataValidation type="list" allowBlank="1" showInputMessage="1" showErrorMessage="1" error="Please choose from the dropdown list." sqref="H24" xr:uid="{00000000-0002-0000-1600-000001000000}">
      <formula1>$O$1:$O$7</formula1>
    </dataValidation>
    <dataValidation type="list" allowBlank="1" showInputMessage="1" showErrorMessage="1" error="Please choose from the dropdown list." sqref="F59:H59" xr:uid="{00000000-0002-0000-16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6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6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600-000005000000}">
      <formula1>$W$1:$W$5</formula1>
    </dataValidation>
  </dataValidations>
  <hyperlinks>
    <hyperlink ref="A5:C5" location="Introduction!R10" display="To jump to the Introduction sheet, click here." xr:uid="{00000000-0004-0000-16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8">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1594</v>
      </c>
      <c r="B8" s="800"/>
      <c r="C8" s="800"/>
      <c r="D8" s="1077"/>
      <c r="E8" s="1077"/>
      <c r="F8" s="1077"/>
      <c r="G8" s="1077"/>
      <c r="H8" s="1077"/>
      <c r="I8" s="599"/>
      <c r="J8" s="54">
        <f>G8</f>
        <v>0</v>
      </c>
      <c r="K8" s="7" t="str">
        <f>A8</f>
        <v>Country: India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961</v>
      </c>
      <c r="E13" s="679"/>
      <c r="F13" s="679"/>
      <c r="G13" s="679"/>
      <c r="H13" s="680"/>
      <c r="I13" s="599"/>
      <c r="J13" s="35"/>
      <c r="K13" s="7" t="str">
        <f>B13</f>
        <v>a. What is the name of the committee?</v>
      </c>
      <c r="L13" s="41" t="str">
        <f>D13</f>
        <v>Supply and Social Marketing Division of the Ministry of Health and Family Welfare</v>
      </c>
      <c r="M13" s="31"/>
      <c r="N13" s="31"/>
      <c r="O13" s="34" t="str">
        <f>D13</f>
        <v>Supply and Social Marketing Division of the Ministry of Health and Family Welfare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89</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89</v>
      </c>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89</v>
      </c>
      <c r="E18" s="178" t="s">
        <v>132</v>
      </c>
      <c r="F18" s="649"/>
      <c r="G18" s="650"/>
      <c r="H18" s="651"/>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89</v>
      </c>
      <c r="E19" s="178" t="s">
        <v>134</v>
      </c>
      <c r="F19" s="649"/>
      <c r="G19" s="650"/>
      <c r="H19" s="651"/>
      <c r="I19" s="599"/>
      <c r="J19" s="35"/>
      <c r="K19" s="7" t="str">
        <f t="shared" si="0"/>
        <v>e. UN agencies</v>
      </c>
      <c r="L19" s="31"/>
      <c r="M19" s="31"/>
      <c r="N19" s="31"/>
      <c r="O19" s="7"/>
      <c r="P19" s="31"/>
      <c r="Q19" s="7">
        <f t="shared" si="1"/>
        <v>0</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961</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Supply and Social Marketing Division of the Ministry of Health and Family Welfare</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89</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75.75" thickBot="1">
      <c r="A26" s="731" t="s">
        <v>143</v>
      </c>
      <c r="B26" s="700"/>
      <c r="C26" s="732"/>
      <c r="D26" s="179" t="s">
        <v>78</v>
      </c>
      <c r="E26" s="180" t="s">
        <v>144</v>
      </c>
      <c r="F26" s="137" t="s">
        <v>962</v>
      </c>
      <c r="G26" s="181" t="s">
        <v>145</v>
      </c>
      <c r="H26" s="272" t="s">
        <v>963</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97</v>
      </c>
      <c r="G28" s="273" t="s">
        <v>149</v>
      </c>
      <c r="H28" s="268" t="s">
        <v>93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t="s">
        <v>964</v>
      </c>
      <c r="H29" s="765"/>
      <c r="I29" s="10"/>
      <c r="J29" s="54" t="str">
        <f>G29</f>
        <v>Information not available</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1595</v>
      </c>
      <c r="F30" s="183" t="s">
        <v>152</v>
      </c>
      <c r="G30" s="766" t="s">
        <v>966</v>
      </c>
      <c r="H30" s="767"/>
      <c r="I30" s="10"/>
      <c r="J30" s="54" t="str">
        <f>G30</f>
        <v>Ministry of Health and Family Welfare</v>
      </c>
      <c r="K30" s="7"/>
      <c r="L30" s="31"/>
      <c r="M30" s="51" t="str">
        <f>E30</f>
        <v>04/11 - 03/12</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60">
      <c r="A35" s="204"/>
      <c r="B35" s="644" t="s">
        <v>160</v>
      </c>
      <c r="C35" s="644"/>
      <c r="D35" s="645"/>
      <c r="E35" s="146" t="s">
        <v>964</v>
      </c>
      <c r="F35" s="139" t="s">
        <v>1595</v>
      </c>
      <c r="G35" s="138"/>
      <c r="H35" s="276" t="s">
        <v>967</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75">
      <c r="A40" s="277"/>
      <c r="B40" s="644" t="s">
        <v>168</v>
      </c>
      <c r="C40" s="645"/>
      <c r="D40" s="601" t="s">
        <v>78</v>
      </c>
      <c r="E40" s="146" t="s">
        <v>968</v>
      </c>
      <c r="F40" s="139" t="s">
        <v>1595</v>
      </c>
      <c r="G40" s="190"/>
      <c r="H40" s="276" t="s">
        <v>969</v>
      </c>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671</v>
      </c>
      <c r="E41" s="679"/>
      <c r="F41" s="679"/>
      <c r="G41" s="679"/>
      <c r="H41" s="680"/>
      <c r="I41" s="39"/>
      <c r="J41" s="36"/>
      <c r="K41" s="7" t="str">
        <f>C41</f>
        <v>i. Specify source(s) of internally generated funds spent (for example, from taxes or user fees)</v>
      </c>
      <c r="L41" s="31"/>
      <c r="M41" s="31"/>
      <c r="N41" s="31"/>
      <c r="O41" s="34" t="str">
        <f>D41</f>
        <v>Taxes</v>
      </c>
      <c r="P41" s="31"/>
      <c r="Q41" s="31"/>
      <c r="R41" s="31"/>
      <c r="S41" s="31"/>
      <c r="T41" s="20"/>
      <c r="U41" s="20"/>
      <c r="V41" s="20"/>
      <c r="W41" s="68"/>
      <c r="X41" s="68"/>
      <c r="Y41" s="69"/>
      <c r="Z41" s="86"/>
    </row>
    <row r="42" spans="1:26" s="143" customFormat="1" ht="60">
      <c r="A42" s="277"/>
      <c r="B42" s="644" t="s">
        <v>170</v>
      </c>
      <c r="C42" s="645"/>
      <c r="D42" s="601" t="s">
        <v>89</v>
      </c>
      <c r="E42" s="146">
        <v>0</v>
      </c>
      <c r="F42" s="139" t="s">
        <v>1595</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395" t="s">
        <v>968</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89</v>
      </c>
      <c r="E48" s="146">
        <v>0</v>
      </c>
      <c r="F48" s="139" t="s">
        <v>1595</v>
      </c>
      <c r="G48" s="140"/>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96</v>
      </c>
      <c r="E49" s="755"/>
      <c r="F49" s="755"/>
      <c r="G49" s="755"/>
      <c r="H49" s="756"/>
      <c r="I49" s="148"/>
      <c r="J49" s="36"/>
      <c r="K49" s="7" t="str">
        <f>C49</f>
        <v xml:space="preserve">i. Specify source(s) of in-kind donations </v>
      </c>
      <c r="L49" s="31"/>
      <c r="M49" s="31"/>
      <c r="N49" s="31"/>
      <c r="O49" s="34" t="str">
        <f>D49</f>
        <v>N/A</v>
      </c>
      <c r="P49" s="31"/>
      <c r="Q49" s="31"/>
      <c r="R49" s="31"/>
      <c r="S49" s="31"/>
      <c r="T49" s="20"/>
      <c r="U49" s="20"/>
      <c r="V49" s="20"/>
      <c r="W49" s="68"/>
      <c r="X49" s="68"/>
      <c r="Y49" s="69"/>
      <c r="Z49" s="86"/>
    </row>
    <row r="50" spans="1:26" s="143" customFormat="1">
      <c r="A50" s="277"/>
      <c r="B50" s="644" t="s">
        <v>182</v>
      </c>
      <c r="C50" s="645"/>
      <c r="D50" s="601" t="s">
        <v>89</v>
      </c>
      <c r="E50" s="146">
        <v>0</v>
      </c>
      <c r="F50" s="139" t="s">
        <v>1595</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1595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v>1</v>
      </c>
      <c r="G55" s="748" t="s">
        <v>970</v>
      </c>
      <c r="H55" s="749"/>
      <c r="I55" s="10"/>
      <c r="J55" s="40" t="str">
        <f>G55</f>
        <v xml:space="preserve">100%. The Government of India procures contraceptives from its own funds. </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396" t="s">
        <v>99</v>
      </c>
      <c r="G56" s="748" t="s">
        <v>971</v>
      </c>
      <c r="H56" s="749"/>
      <c r="I56" s="10"/>
      <c r="J56" s="40" t="str">
        <f>G56</f>
        <v xml:space="preserve">The Government of India is self-sufficient in providing contraceptives. </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89</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ht="30">
      <c r="A60" s="204"/>
      <c r="B60" s="644" t="s">
        <v>192</v>
      </c>
      <c r="C60" s="644"/>
      <c r="D60" s="644"/>
      <c r="E60" s="644"/>
      <c r="F60" s="649" t="s">
        <v>972</v>
      </c>
      <c r="G60" s="650"/>
      <c r="H60" s="651"/>
      <c r="I60" s="10"/>
      <c r="J60" s="36"/>
      <c r="K60" s="7"/>
      <c r="L60" s="31"/>
      <c r="M60" s="52">
        <f>E60</f>
        <v>0</v>
      </c>
      <c r="N60" s="31"/>
      <c r="O60" s="31"/>
      <c r="P60" s="31"/>
      <c r="Q60" s="7" t="str">
        <f>F60</f>
        <v>Supply and Social Marketing Division of the Government of India</v>
      </c>
      <c r="R60" s="34" t="str">
        <f>B60</f>
        <v>a. Specify entity</v>
      </c>
      <c r="S60" s="31"/>
      <c r="T60" s="20"/>
      <c r="U60" s="20"/>
      <c r="V60" s="20"/>
      <c r="W60" s="68"/>
      <c r="X60" s="68"/>
      <c r="Y60" s="69"/>
      <c r="Z60" s="86"/>
    </row>
    <row r="61" spans="1:26"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6" s="143" customFormat="1" ht="45.75" thickBot="1">
      <c r="A62" s="742" t="s">
        <v>194</v>
      </c>
      <c r="B62" s="633"/>
      <c r="C62" s="634"/>
      <c r="D62" s="659" t="s">
        <v>973</v>
      </c>
      <c r="E62" s="660"/>
      <c r="F62" s="660"/>
      <c r="G62" s="660"/>
      <c r="H62" s="661"/>
      <c r="I62" s="599"/>
      <c r="J62" s="36"/>
      <c r="K62" s="7" t="str">
        <f>A62</f>
        <v xml:space="preserve">B14. Please note any additional comments about finance and procurement.
</v>
      </c>
      <c r="L62" s="31"/>
      <c r="M62" s="31"/>
      <c r="N62" s="31"/>
      <c r="O62" s="7" t="str">
        <f>D62</f>
        <v xml:space="preserve">The National Family Planning Program is a top priority of the Government of India and contraceptives are procured regularly through a central government mechanism.  They are available for free in the public sector. </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89</v>
      </c>
      <c r="G67" s="571" t="s">
        <v>89</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89</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89</v>
      </c>
      <c r="G69" s="571" t="s">
        <v>89</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89</v>
      </c>
      <c r="G72" s="571" t="s">
        <v>89</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78</v>
      </c>
      <c r="E76" s="728"/>
      <c r="F76" s="571" t="s">
        <v>89</v>
      </c>
      <c r="G76" s="571" t="s">
        <v>78</v>
      </c>
      <c r="H76" s="284"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t="s">
        <v>974</v>
      </c>
      <c r="E78" s="660"/>
      <c r="F78" s="660"/>
      <c r="G78" s="660"/>
      <c r="H78" s="661"/>
      <c r="I78" s="599"/>
      <c r="J78" s="36"/>
      <c r="K78" s="7" t="str">
        <f>A78</f>
        <v>C2. Please note any comments about the commodities offered.</v>
      </c>
      <c r="L78" s="31"/>
      <c r="M78" s="31"/>
      <c r="N78" s="31"/>
      <c r="O78" s="7" t="str">
        <f>D78</f>
        <v>CycleBeads are provided in NGO programs and social marketing in select project sites.</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975</v>
      </c>
      <c r="D83" s="722" t="s">
        <v>1596</v>
      </c>
      <c r="E83" s="723"/>
      <c r="F83" s="574" t="s">
        <v>78</v>
      </c>
      <c r="G83" s="724" t="s">
        <v>78</v>
      </c>
      <c r="H83" s="725"/>
      <c r="I83" s="17"/>
      <c r="J83" s="40" t="str">
        <f>G83</f>
        <v>Yes</v>
      </c>
      <c r="K83" s="7" t="str">
        <f>B83</f>
        <v>a</v>
      </c>
      <c r="L83" s="31"/>
      <c r="M83" s="41">
        <f>E83</f>
        <v>0</v>
      </c>
      <c r="N83" s="31"/>
      <c r="O83" s="31"/>
      <c r="P83" s="31"/>
      <c r="Q83" s="31"/>
      <c r="R83" s="7"/>
      <c r="S83" s="7" t="str">
        <f>D83</f>
        <v>2000 - 2016</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60">
      <c r="A90" s="204"/>
      <c r="B90" s="644" t="s">
        <v>227</v>
      </c>
      <c r="C90" s="644"/>
      <c r="D90" s="678" t="s">
        <v>977</v>
      </c>
      <c r="E90" s="679"/>
      <c r="F90" s="679"/>
      <c r="G90" s="679"/>
      <c r="H90" s="680"/>
      <c r="I90" s="17"/>
      <c r="J90" s="40"/>
      <c r="K90" s="7" t="str">
        <f>B90</f>
        <v>a. If yes, describe the policies.</v>
      </c>
      <c r="L90" s="31"/>
      <c r="M90" s="31"/>
      <c r="N90" s="33"/>
      <c r="O90" s="34" t="str">
        <f>D90</f>
        <v>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49.5" customHeight="1">
      <c r="A94" s="290"/>
      <c r="B94" s="204" t="s">
        <v>222</v>
      </c>
      <c r="C94" s="650" t="s">
        <v>623</v>
      </c>
      <c r="D94" s="688"/>
      <c r="E94" s="678" t="s">
        <v>978</v>
      </c>
      <c r="F94" s="681"/>
      <c r="G94" s="689" t="s">
        <v>979</v>
      </c>
      <c r="H94" s="690"/>
      <c r="I94" s="593"/>
      <c r="J94" s="40" t="str">
        <f>G94</f>
        <v>Only qualified allopathic private practitioners are allowed to provide the injectable contraceptive.</v>
      </c>
      <c r="K94" s="7"/>
      <c r="L94" s="31"/>
      <c r="M94" s="41" t="str">
        <f>E94</f>
        <v>N/A - injectables are not available in the public sector.</v>
      </c>
      <c r="N94" s="31"/>
      <c r="O94" s="7"/>
      <c r="P94" s="7" t="str">
        <f>C94</f>
        <v>Injectables</v>
      </c>
      <c r="Q94" s="31"/>
      <c r="R94" s="31"/>
      <c r="S94" s="31"/>
      <c r="T94" s="20"/>
      <c r="U94" s="75" t="str">
        <f>E94</f>
        <v>N/A - injectables are not available in the public sector.</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89</v>
      </c>
      <c r="H110" s="647"/>
      <c r="I110" s="43"/>
      <c r="J110" s="40" t="str">
        <f t="shared" si="3"/>
        <v>No</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89</v>
      </c>
      <c r="H111" s="647"/>
      <c r="I111" s="43"/>
      <c r="J111" s="40" t="str">
        <f t="shared" si="3"/>
        <v>No</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980</v>
      </c>
      <c r="E121" s="650"/>
      <c r="F121" s="650"/>
      <c r="G121" s="650"/>
      <c r="H121" s="651"/>
      <c r="I121" s="43"/>
      <c r="J121" s="30"/>
      <c r="K121" s="7" t="str">
        <f>A121</f>
        <v xml:space="preserve">D10. Name of the list(s)
</v>
      </c>
      <c r="L121" s="7"/>
      <c r="M121" s="31"/>
      <c r="N121" s="31"/>
      <c r="O121" s="7" t="str">
        <f>D121</f>
        <v>National List of Essential Medicines of India</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t="s">
        <v>96</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96</v>
      </c>
      <c r="H125" s="647"/>
      <c r="I125" s="43"/>
      <c r="J125" s="40" t="str">
        <f>G125</f>
        <v>N/A</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96</v>
      </c>
      <c r="H126" s="647"/>
      <c r="I126" s="43"/>
      <c r="J126" s="40" t="str">
        <f>G126</f>
        <v>N/A</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96</v>
      </c>
      <c r="H127" s="647"/>
      <c r="I127" s="43"/>
      <c r="J127" s="40" t="str">
        <f>G127</f>
        <v>N/A</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96</v>
      </c>
      <c r="H128" s="647"/>
      <c r="I128" s="43"/>
      <c r="J128" s="40" t="str">
        <f>G128</f>
        <v>N/A</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t="s">
        <v>717</v>
      </c>
      <c r="E129" s="660"/>
      <c r="F129" s="660"/>
      <c r="G129" s="660"/>
      <c r="H129" s="661"/>
      <c r="I129" s="43"/>
      <c r="J129" s="30"/>
      <c r="K129" s="7" t="str">
        <f>B129</f>
        <v>f. Notes about the Poverty Reduction Strategy Paper</v>
      </c>
      <c r="L129" s="7"/>
      <c r="M129" s="31"/>
      <c r="N129" s="31"/>
      <c r="O129" s="7" t="str">
        <f>D129</f>
        <v>Document not available on IMF's website</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96</v>
      </c>
      <c r="H135" s="647"/>
      <c r="I135" s="599"/>
      <c r="J135" s="40" t="str">
        <f t="shared" si="5"/>
        <v>N/A</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555</v>
      </c>
      <c r="G142" s="650"/>
      <c r="H142" s="651"/>
      <c r="I142" s="599"/>
      <c r="J142" s="40"/>
      <c r="K142" s="7"/>
      <c r="L142" s="31"/>
      <c r="M142" s="7"/>
      <c r="N142" s="31"/>
      <c r="O142" s="31"/>
      <c r="P142" s="31"/>
      <c r="Q142" s="7" t="str">
        <f>F142</f>
        <v>01/11-12/11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981</v>
      </c>
      <c r="G143" s="650"/>
      <c r="H143" s="651"/>
      <c r="I143" s="599"/>
      <c r="J143" s="40"/>
      <c r="K143" s="7"/>
      <c r="L143" s="7"/>
      <c r="M143" s="31"/>
      <c r="N143" s="31"/>
      <c r="O143" s="31"/>
      <c r="P143" s="31"/>
      <c r="Q143" s="7" t="str">
        <f>F143</f>
        <v>Government of India</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982</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India has limited contraceptive choices, with the unavailability of injectable contraceptives a particular gap; the contraceptives are centrally procured. Short sporadic stockouts at the service delivery level may occur at times, but are usually not prolonged.</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700-000000000000}">
      <formula1>$Y$1:$Y$14</formula1>
    </dataValidation>
    <dataValidation type="list" allowBlank="1" showInputMessage="1" showErrorMessage="1" error="Please choose from the dropdown list." sqref="H24" xr:uid="{00000000-0002-0000-1700-000001000000}">
      <formula1>$O$1:$O$7</formula1>
    </dataValidation>
    <dataValidation type="list" allowBlank="1" showInputMessage="1" showErrorMessage="1" error="Please choose from the dropdown list." sqref="F59:H59" xr:uid="{00000000-0002-0000-17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7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7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1700-000005000000}">
      <formula1>$W$1:$W$5</formula1>
    </dataValidation>
  </dataValidations>
  <hyperlinks>
    <hyperlink ref="A5:C5" location="Introduction!R10" display="To jump to the Introduction sheet, click here." xr:uid="{00000000-0004-0000-17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4">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1597</v>
      </c>
      <c r="B8" s="800"/>
      <c r="C8" s="800"/>
      <c r="D8" s="1077"/>
      <c r="E8" s="1077"/>
      <c r="F8" s="1077"/>
      <c r="G8" s="1077"/>
      <c r="H8" s="1077"/>
      <c r="I8" s="599"/>
      <c r="J8" s="54">
        <f>G8</f>
        <v>0</v>
      </c>
      <c r="K8" s="7" t="str">
        <f>A8</f>
        <v>Country: Kenya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794" t="s">
        <v>983</v>
      </c>
      <c r="E13" s="795"/>
      <c r="F13" s="795"/>
      <c r="G13" s="795"/>
      <c r="H13" s="855"/>
      <c r="I13" s="599"/>
      <c r="J13" s="35"/>
      <c r="K13" s="7" t="str">
        <f>B13</f>
        <v>a. What is the name of the committee?</v>
      </c>
      <c r="L13" s="41" t="str">
        <f>D13</f>
        <v>Family Planning Logistics Working Group</v>
      </c>
      <c r="M13" s="31"/>
      <c r="N13" s="31"/>
      <c r="O13" s="34" t="str">
        <f>D13</f>
        <v>Family Planning Logistics Working Group</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790" t="s">
        <v>984</v>
      </c>
      <c r="G15" s="791"/>
      <c r="H15" s="861"/>
      <c r="I15" s="599"/>
      <c r="J15" s="35"/>
      <c r="K15" s="7" t="str">
        <f t="shared" ref="K15:K23" si="0">B15</f>
        <v>a. Social marketing</v>
      </c>
      <c r="L15" s="31"/>
      <c r="M15" s="31"/>
      <c r="N15" s="31"/>
      <c r="O15" s="7"/>
      <c r="P15" s="31"/>
      <c r="Q15" s="7" t="str">
        <f t="shared" ref="Q15:Q23" si="1">F15</f>
        <v>Population Services International</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790" t="s">
        <v>985</v>
      </c>
      <c r="G16" s="791"/>
      <c r="H16" s="861"/>
      <c r="I16" s="599"/>
      <c r="J16" s="35"/>
      <c r="K16" s="7" t="str">
        <f t="shared" si="0"/>
        <v>b. NGO (for example: service delivery, advocacy, Planned Parenthood affiliate, Marie Stopes affiliate, faith-based organizations, etc.)</v>
      </c>
      <c r="L16" s="31"/>
      <c r="M16" s="31"/>
      <c r="N16" s="31"/>
      <c r="O16" s="7"/>
      <c r="P16" s="31"/>
      <c r="Q16" s="7" t="str">
        <f t="shared" si="1"/>
        <v>Management Sciences for Health (MSH), Marie Stopes Kenya, Family Health Options Kenya (FHOK)</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790"/>
      <c r="G17" s="791"/>
      <c r="H17" s="86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790" t="s">
        <v>986</v>
      </c>
      <c r="G18" s="791"/>
      <c r="H18" s="861"/>
      <c r="I18" s="599"/>
      <c r="J18" s="35"/>
      <c r="K18" s="7" t="str">
        <f t="shared" si="0"/>
        <v>d. Donors</v>
      </c>
      <c r="L18" s="31"/>
      <c r="M18" s="31"/>
      <c r="N18" s="31"/>
      <c r="O18" s="7"/>
      <c r="P18" s="31"/>
      <c r="Q18" s="7" t="str">
        <f t="shared" si="1"/>
        <v>USAID, KfW, DFID, World Bank</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790" t="s">
        <v>552</v>
      </c>
      <c r="G19" s="791"/>
      <c r="H19" s="86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790" t="s">
        <v>987</v>
      </c>
      <c r="G20" s="791"/>
      <c r="H20" s="861"/>
      <c r="I20" s="599"/>
      <c r="J20" s="35"/>
      <c r="K20" s="7" t="str">
        <f t="shared" si="0"/>
        <v>f. Ministry of Health (for example: logistics, reproductive health, family planning, maternal and child health, HIV/AIDS, pharmacy units, etc.)</v>
      </c>
      <c r="L20" s="31"/>
      <c r="M20" s="31"/>
      <c r="N20" s="31"/>
      <c r="O20" s="7"/>
      <c r="P20" s="31"/>
      <c r="Q20" s="28" t="str">
        <f t="shared" si="1"/>
        <v>Division of Reproductive Health, Family Planning Program</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790" t="s">
        <v>988</v>
      </c>
      <c r="G21" s="791"/>
      <c r="H21" s="861"/>
      <c r="I21" s="599"/>
      <c r="J21" s="35"/>
      <c r="K21" s="7" t="str">
        <f t="shared" si="0"/>
        <v>g. Central Medical Store or Central Warehouse</v>
      </c>
      <c r="L21" s="31"/>
      <c r="M21" s="31"/>
      <c r="N21" s="31"/>
      <c r="O21" s="7"/>
      <c r="P21" s="31"/>
      <c r="Q21" s="7" t="str">
        <f t="shared" si="1"/>
        <v>Kenya Medical Supplies Agency</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266" t="s">
        <v>989</v>
      </c>
      <c r="G26" s="181" t="s">
        <v>145</v>
      </c>
      <c r="H26" s="266" t="s">
        <v>990</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7464045</v>
      </c>
      <c r="H29" s="1002"/>
      <c r="I29" s="10"/>
      <c r="J29" s="54">
        <f>G29</f>
        <v>7464045</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60">
      <c r="A30" s="652" t="s">
        <v>151</v>
      </c>
      <c r="B30" s="644"/>
      <c r="C30" s="644"/>
      <c r="D30" s="644"/>
      <c r="E30" s="505" t="s">
        <v>1598</v>
      </c>
      <c r="F30" s="183" t="s">
        <v>152</v>
      </c>
      <c r="G30" s="992" t="s">
        <v>991</v>
      </c>
      <c r="H30" s="993"/>
      <c r="I30" s="10"/>
      <c r="J30" s="54" t="str">
        <f>G30</f>
        <v>Division of Reproductive Health with TA from Management Sciences for Health/Strengthening Pharmaceutical Systems Program</v>
      </c>
      <c r="K30" s="7"/>
      <c r="L30" s="31"/>
      <c r="M30" s="51" t="str">
        <f>E30</f>
        <v>07/10 - 06/11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7"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7"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7" s="143" customFormat="1" ht="30">
      <c r="A35" s="204"/>
      <c r="B35" s="644" t="s">
        <v>160</v>
      </c>
      <c r="C35" s="644"/>
      <c r="D35" s="645"/>
      <c r="E35" s="146">
        <f>522750000/77.3</f>
        <v>6762613.1953428201</v>
      </c>
      <c r="F35" s="150" t="s">
        <v>1598</v>
      </c>
      <c r="G35" s="53" t="s">
        <v>768</v>
      </c>
      <c r="H35" s="53" t="s">
        <v>992</v>
      </c>
      <c r="I35" s="38"/>
      <c r="J35" s="36"/>
      <c r="K35" s="7" t="e">
        <f>#REF!</f>
        <v>#REF!</v>
      </c>
      <c r="L35" s="31"/>
      <c r="M35" s="31"/>
      <c r="N35" s="31"/>
      <c r="O35" s="31"/>
      <c r="P35" s="31"/>
      <c r="Q35" s="31"/>
      <c r="R35" s="31"/>
      <c r="S35" s="31"/>
      <c r="T35" s="20"/>
      <c r="U35" s="20"/>
      <c r="V35" s="20"/>
      <c r="W35" s="68"/>
      <c r="X35" s="68"/>
      <c r="Y35" s="69"/>
      <c r="Z35" s="86"/>
    </row>
    <row r="36" spans="1:27"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7"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7"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7"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7" s="143" customFormat="1" ht="45">
      <c r="A40" s="277"/>
      <c r="B40" s="644" t="s">
        <v>168</v>
      </c>
      <c r="C40" s="645"/>
      <c r="D40" s="601" t="s">
        <v>78</v>
      </c>
      <c r="E40" s="384">
        <f>522750000/77.3</f>
        <v>6762613.1953428201</v>
      </c>
      <c r="F40" s="139" t="s">
        <v>1598</v>
      </c>
      <c r="G40" s="53" t="s">
        <v>993</v>
      </c>
      <c r="H40" s="53" t="s">
        <v>994</v>
      </c>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7" s="143" customFormat="1" ht="30">
      <c r="A41" s="277"/>
      <c r="B41" s="191"/>
      <c r="C41" s="192" t="s">
        <v>169</v>
      </c>
      <c r="D41" s="678" t="s">
        <v>671</v>
      </c>
      <c r="E41" s="679"/>
      <c r="F41" s="679"/>
      <c r="G41" s="679"/>
      <c r="H41" s="680"/>
      <c r="I41" s="39"/>
      <c r="J41" s="36"/>
      <c r="K41" s="7" t="str">
        <f>C41</f>
        <v>i. Specify source(s) of internally generated funds spent (for example, from taxes or user fees)</v>
      </c>
      <c r="L41" s="31"/>
      <c r="M41" s="31"/>
      <c r="N41" s="31"/>
      <c r="O41" s="34" t="str">
        <f>D41</f>
        <v>Taxes</v>
      </c>
      <c r="P41" s="31"/>
      <c r="Q41" s="31"/>
      <c r="R41" s="31"/>
      <c r="S41" s="31"/>
      <c r="T41" s="20"/>
      <c r="U41" s="20"/>
      <c r="V41" s="20"/>
      <c r="W41" s="68"/>
      <c r="X41" s="68"/>
      <c r="Y41" s="69"/>
      <c r="Z41" s="86"/>
    </row>
    <row r="42" spans="1:27" s="143" customFormat="1" ht="60">
      <c r="A42" s="277"/>
      <c r="B42" s="644" t="s">
        <v>170</v>
      </c>
      <c r="C42" s="645"/>
      <c r="D42" s="601" t="s">
        <v>78</v>
      </c>
      <c r="E42" s="146">
        <v>4473952</v>
      </c>
      <c r="F42" s="139" t="s">
        <v>1598</v>
      </c>
      <c r="G42" s="190" t="s">
        <v>771</v>
      </c>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7" s="143" customFormat="1" ht="30">
      <c r="A43" s="277"/>
      <c r="B43" s="191"/>
      <c r="C43" s="192" t="s">
        <v>171</v>
      </c>
      <c r="D43" s="678" t="s">
        <v>995</v>
      </c>
      <c r="E43" s="679"/>
      <c r="F43" s="679"/>
      <c r="G43" s="679"/>
      <c r="H43" s="680"/>
      <c r="I43" s="39"/>
      <c r="J43" s="36"/>
      <c r="K43" s="7" t="str">
        <f>C43</f>
        <v>i. Specify source(s) of other government funds spent (for example: basket funding or specific donor)</v>
      </c>
      <c r="L43" s="31"/>
      <c r="M43" s="31"/>
      <c r="N43" s="31"/>
      <c r="O43" s="34" t="str">
        <f>D43</f>
        <v>World Bank Total War Against HIV and AIDS (TOWA) funds used for male and female condoms for the National AIDS Council Control Council</v>
      </c>
      <c r="P43" s="31"/>
      <c r="Q43" s="31"/>
      <c r="R43" s="31"/>
      <c r="S43" s="31"/>
      <c r="T43" s="20"/>
      <c r="U43" s="20"/>
      <c r="V43" s="20"/>
      <c r="W43" s="68"/>
      <c r="X43" s="68"/>
      <c r="Y43" s="69"/>
      <c r="Z43" s="86"/>
    </row>
    <row r="44" spans="1:27" s="143" customFormat="1" ht="45">
      <c r="A44" s="277"/>
      <c r="B44" s="644" t="s">
        <v>172</v>
      </c>
      <c r="C44" s="645"/>
      <c r="D44" s="193"/>
      <c r="E44" s="147">
        <f>E40+E42</f>
        <v>11236565.19534282</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7"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c r="AA45" s="1063"/>
    </row>
    <row r="46" spans="1:27"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7"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c r="AA47" s="531"/>
    </row>
    <row r="48" spans="1:27" s="143" customFormat="1" ht="409.5">
      <c r="A48" s="277"/>
      <c r="B48" s="644" t="s">
        <v>180</v>
      </c>
      <c r="C48" s="645"/>
      <c r="D48" s="601" t="s">
        <v>78</v>
      </c>
      <c r="E48" s="384">
        <v>4611009</v>
      </c>
      <c r="F48" s="139" t="s">
        <v>1598</v>
      </c>
      <c r="G48" s="55" t="s">
        <v>771</v>
      </c>
      <c r="H48" s="119" t="s">
        <v>997</v>
      </c>
      <c r="I48" s="10"/>
      <c r="J48" s="36"/>
      <c r="K48" s="7" t="str">
        <f>B48</f>
        <v>a. In-kind donations of contraceptives</v>
      </c>
      <c r="L48" s="31"/>
      <c r="M48" s="31"/>
      <c r="N48" s="31"/>
      <c r="O48" s="34"/>
      <c r="P48" s="31"/>
      <c r="Q48" s="31"/>
      <c r="R48" s="31"/>
      <c r="S48" s="31"/>
      <c r="T48" s="20"/>
      <c r="U48" s="20"/>
      <c r="V48" s="20"/>
      <c r="W48" s="68"/>
      <c r="X48" s="68"/>
      <c r="Y48" s="69"/>
      <c r="Z48" s="86"/>
      <c r="AA48" s="531"/>
    </row>
    <row r="49" spans="1:26" s="143" customFormat="1">
      <c r="A49" s="277"/>
      <c r="B49" s="191"/>
      <c r="C49" s="192" t="s">
        <v>181</v>
      </c>
      <c r="D49" s="988" t="s">
        <v>996</v>
      </c>
      <c r="E49" s="988"/>
      <c r="F49" s="988"/>
      <c r="G49" s="988"/>
      <c r="H49" s="989"/>
      <c r="I49" s="148"/>
      <c r="J49" s="36"/>
      <c r="K49" s="7" t="str">
        <f>C49</f>
        <v xml:space="preserve">i. Specify source(s) of in-kind donations </v>
      </c>
      <c r="L49" s="31"/>
      <c r="M49" s="31"/>
      <c r="N49" s="31"/>
      <c r="O49" s="34" t="str">
        <f>D49</f>
        <v>USAID ($1,946,626), UNFPA ($2,664,383)</v>
      </c>
      <c r="P49" s="31"/>
      <c r="Q49" s="31"/>
      <c r="R49" s="31"/>
      <c r="S49" s="31"/>
      <c r="T49" s="20"/>
      <c r="U49" s="20"/>
      <c r="V49" s="20"/>
      <c r="W49" s="68"/>
      <c r="X49" s="68"/>
      <c r="Y49" s="69"/>
      <c r="Z49" s="86"/>
    </row>
    <row r="50" spans="1:26" s="143" customFormat="1">
      <c r="A50" s="277"/>
      <c r="B50" s="644" t="s">
        <v>182</v>
      </c>
      <c r="C50" s="645"/>
      <c r="D50" s="601" t="s">
        <v>89</v>
      </c>
      <c r="E50" s="384">
        <v>0</v>
      </c>
      <c r="F50" s="139" t="s">
        <v>1598</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1598</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4611009</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0.70904007495638965</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2.1231884581808953</v>
      </c>
      <c r="G56" s="951"/>
      <c r="H56" s="987"/>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790" t="s">
        <v>988</v>
      </c>
      <c r="G60" s="791"/>
      <c r="H60" s="861"/>
      <c r="I60" s="10"/>
      <c r="J60" s="36"/>
      <c r="K60" s="7"/>
      <c r="L60" s="31"/>
      <c r="M60" s="52">
        <f>E60</f>
        <v>0</v>
      </c>
      <c r="N60" s="31"/>
      <c r="O60" s="31"/>
      <c r="P60" s="31"/>
      <c r="Q60" s="7" t="str">
        <f>F60</f>
        <v>Kenya Medical Supplies Agency</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45.75" thickBot="1">
      <c r="A62" s="742" t="s">
        <v>194</v>
      </c>
      <c r="B62" s="633"/>
      <c r="C62" s="634"/>
      <c r="D62" s="790"/>
      <c r="E62" s="791"/>
      <c r="F62" s="791"/>
      <c r="G62" s="791"/>
      <c r="H62" s="8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78</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78</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997" t="s">
        <v>89</v>
      </c>
      <c r="E76" s="998"/>
      <c r="F76" s="571" t="s">
        <v>78</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887" t="s">
        <v>998</v>
      </c>
      <c r="E77" s="887"/>
      <c r="F77" s="571"/>
      <c r="G77" s="583" t="s">
        <v>998</v>
      </c>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966" t="s">
        <v>999</v>
      </c>
      <c r="E78" s="967"/>
      <c r="F78" s="967"/>
      <c r="G78" s="967"/>
      <c r="H78" s="986"/>
      <c r="I78" s="599"/>
      <c r="J78" s="36"/>
      <c r="K78" s="7" t="str">
        <f>A78</f>
        <v>C2. Please note any comments about the commodities offered.</v>
      </c>
      <c r="L78" s="31"/>
      <c r="M78" s="31"/>
      <c r="N78" s="31"/>
      <c r="O78" s="7" t="str">
        <f>D78</f>
        <v>Cycle beads are only offered as a pilot in one province (North Eastern Province) for the public sector.</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88" t="s">
        <v>1000</v>
      </c>
      <c r="D83" s="969" t="s">
        <v>1599</v>
      </c>
      <c r="E83" s="970"/>
      <c r="F83" s="574" t="s">
        <v>78</v>
      </c>
      <c r="G83" s="724" t="s">
        <v>78</v>
      </c>
      <c r="H83" s="725"/>
      <c r="I83" s="17"/>
      <c r="J83" s="40" t="str">
        <f>G83</f>
        <v>Yes</v>
      </c>
      <c r="K83" s="7" t="str">
        <f>B83</f>
        <v>a</v>
      </c>
      <c r="L83" s="31"/>
      <c r="M83" s="41">
        <f>E83</f>
        <v>0</v>
      </c>
      <c r="N83" s="31"/>
      <c r="O83" s="31"/>
      <c r="P83" s="31"/>
      <c r="Q83" s="31"/>
      <c r="R83" s="7"/>
      <c r="S83" s="7" t="str">
        <f>D83</f>
        <v>2007 - 2012</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5">
      <c r="A90" s="204"/>
      <c r="B90" s="644" t="s">
        <v>227</v>
      </c>
      <c r="C90" s="644"/>
      <c r="D90" s="794" t="s">
        <v>1002</v>
      </c>
      <c r="E90" s="795"/>
      <c r="F90" s="795"/>
      <c r="G90" s="795"/>
      <c r="H90" s="855"/>
      <c r="I90" s="17"/>
      <c r="J90" s="40"/>
      <c r="K90" s="7" t="str">
        <f>B90</f>
        <v>a. If yes, describe the policies.</v>
      </c>
      <c r="L90" s="31"/>
      <c r="M90" s="31"/>
      <c r="N90" s="33"/>
      <c r="O90" s="34" t="str">
        <f>D90</f>
        <v>The private sector and NGOs can access contraceptive methods available for the public sector as long as they can get a Service Delivery Point (SDP) number from the Division of Reproductive Health.</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60">
      <c r="A94" s="290"/>
      <c r="B94" s="204" t="s">
        <v>222</v>
      </c>
      <c r="C94" s="650" t="s">
        <v>1003</v>
      </c>
      <c r="D94" s="688"/>
      <c r="E94" s="678" t="s">
        <v>1004</v>
      </c>
      <c r="F94" s="681"/>
      <c r="G94" s="689" t="s">
        <v>1005</v>
      </c>
      <c r="H94" s="690"/>
      <c r="I94" s="593"/>
      <c r="J94" s="40" t="str">
        <f>G94</f>
        <v>Only registered pharmacies, clinics, nursing homes and hospitals are allowed to sell or dispense these methods.</v>
      </c>
      <c r="K94" s="7"/>
      <c r="L94" s="31"/>
      <c r="M94" s="41" t="str">
        <f>E94</f>
        <v>All facility levels are allowed to dispense these methods as long as there are skilled health workers.</v>
      </c>
      <c r="N94" s="31"/>
      <c r="O94" s="7"/>
      <c r="P94" s="7" t="str">
        <f>C94</f>
        <v>Progestin-only pills, combined oral contraceptives, DMPA injections, emergency contraceptive pills, implants, and IUCDs</v>
      </c>
      <c r="Q94" s="31"/>
      <c r="R94" s="31"/>
      <c r="S94" s="31"/>
      <c r="T94" s="20"/>
      <c r="U94" s="75" t="str">
        <f>E94</f>
        <v>All facility levels are allowed to dispense these methods as long as there are skilled health workers.</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141"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89</v>
      </c>
      <c r="H110" s="647"/>
      <c r="I110" s="43"/>
      <c r="J110" s="40" t="str">
        <f t="shared" si="3"/>
        <v>No</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2010</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790" t="s">
        <v>1006</v>
      </c>
      <c r="E121" s="791"/>
      <c r="F121" s="791"/>
      <c r="G121" s="791"/>
      <c r="H121" s="861"/>
      <c r="I121" s="43"/>
      <c r="J121" s="30"/>
      <c r="K121" s="7" t="str">
        <f>A121</f>
        <v xml:space="preserve">D10. Name of the list(s)
</v>
      </c>
      <c r="L121" s="7"/>
      <c r="M121" s="31"/>
      <c r="N121" s="31"/>
      <c r="O121" s="7" t="str">
        <f>D121</f>
        <v>Kenya Essential Medicines List 2010</v>
      </c>
      <c r="P121" s="31"/>
      <c r="Q121" s="1"/>
      <c r="R121" s="31"/>
      <c r="S121" s="32"/>
      <c r="T121" s="2"/>
      <c r="U121" s="2"/>
      <c r="V121" s="2"/>
      <c r="W121" s="57"/>
      <c r="X121" s="57"/>
      <c r="Y121" s="1"/>
      <c r="Z121" s="92"/>
    </row>
    <row r="122" spans="1:26" s="209" customFormat="1" ht="33"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2005</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20.2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78</v>
      </c>
      <c r="H133" s="647"/>
      <c r="I133" s="599"/>
      <c r="J133" s="40" t="str">
        <f t="shared" ref="J133:J141" si="5">G133</f>
        <v>Yes</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78</v>
      </c>
      <c r="H139" s="647"/>
      <c r="I139" s="599"/>
      <c r="J139" s="40" t="str">
        <f t="shared" si="5"/>
        <v>Yes</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78</v>
      </c>
      <c r="H141" s="647"/>
      <c r="I141" s="599"/>
      <c r="J141" s="40" t="str">
        <f t="shared" si="5"/>
        <v>Yes</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790" t="s">
        <v>1600</v>
      </c>
      <c r="G142" s="791"/>
      <c r="H142" s="861"/>
      <c r="I142" s="599"/>
      <c r="J142" s="40"/>
      <c r="K142" s="7"/>
      <c r="L142" s="31"/>
      <c r="M142" s="7"/>
      <c r="N142" s="31"/>
      <c r="O142" s="31"/>
      <c r="P142" s="31"/>
      <c r="Q142" s="7" t="str">
        <f>F142</f>
        <v>4/11 - 3/12</v>
      </c>
      <c r="R142" s="7" t="str">
        <f>B142</f>
        <v xml:space="preserve">j. Time period of reports reviewed
(mm/yy - mm/yy) (for example, reports from 1/11-12/11) </v>
      </c>
      <c r="S142" s="31"/>
      <c r="T142" s="20"/>
      <c r="U142" s="20"/>
      <c r="V142" s="20"/>
      <c r="W142" s="68"/>
      <c r="X142" s="68"/>
      <c r="Y142" s="69"/>
      <c r="Z142" s="86"/>
    </row>
    <row r="143" spans="1:26" s="143" customFormat="1" ht="60">
      <c r="A143" s="204"/>
      <c r="B143" s="644" t="s">
        <v>273</v>
      </c>
      <c r="C143" s="644"/>
      <c r="D143" s="644"/>
      <c r="E143" s="644"/>
      <c r="F143" s="790" t="s">
        <v>1007</v>
      </c>
      <c r="G143" s="791"/>
      <c r="H143" s="861"/>
      <c r="I143" s="599"/>
      <c r="J143" s="40"/>
      <c r="K143" s="7"/>
      <c r="L143" s="7"/>
      <c r="M143" s="31"/>
      <c r="N143" s="31"/>
      <c r="O143" s="31"/>
      <c r="P143" s="31"/>
      <c r="Q143" s="7" t="str">
        <f>F143</f>
        <v>KEMSA Monthly Stock Report. Months stocked out: CoCs: July 2011; female condoms: April 2011, Oct 2011, Nov 2011, March 2012; CycleBeads: April 2011 to March 2012</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979" t="s">
        <v>1008</v>
      </c>
      <c r="E147" s="980"/>
      <c r="F147" s="980"/>
      <c r="G147" s="980"/>
      <c r="H147" s="981"/>
      <c r="I147" s="599"/>
      <c r="J147" s="40"/>
      <c r="K147" s="7" t="str">
        <f>A147</f>
        <v xml:space="preserve">F. Please note any overall comments about challenges and/or successes with contraceptive security in your country.
</v>
      </c>
      <c r="L147" s="31"/>
      <c r="M147" s="31"/>
      <c r="N147" s="31"/>
      <c r="O147" s="7" t="str">
        <f>D147</f>
        <v>Donor coordination is good, leading to timely responses to commodity stockout challenges. The prolonged stockout of CycleBeads is due to procurement system challenges rather than to lack of funding.</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1800-000000000000}">
      <formula1>$Y$1:$Y$14</formula1>
    </dataValidation>
    <dataValidation type="list" allowBlank="1" showInputMessage="1" showErrorMessage="1" error="Please choose from the dropdown list." sqref="H24" xr:uid="{00000000-0002-0000-1800-000001000000}">
      <formula1>$O$1:$O$7</formula1>
    </dataValidation>
    <dataValidation type="list" allowBlank="1" showInputMessage="1" showErrorMessage="1" error="Please choose from the dropdown list." sqref="F59:H59" xr:uid="{00000000-0002-0000-18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800-000003000000}">
      <formula1>$N$1:$N$2</formula1>
    </dataValidation>
    <dataValidation type="list" allowBlank="1" showInputMessage="1" showErrorMessage="1" errorTitle="Choose from dropdown" error="Please choose from the dropdown list." prompt="Please select from the dropdown list." sqref="G131 H80 D66:D75 H12 D15" xr:uid="{00000000-0002-0000-1800-000004000000}">
      <formula1>$W$1:$W$5</formula1>
    </dataValidation>
    <dataValidation type="list" allowBlank="1" showInputMessage="1" showErrorMessage="1" error="Please choose from the dropdown list." sqref="F57 D42 D48 H37 D50:D51 D40 H31:H32 F61 F83:G83 F84 D76 G140:H140 H87 D99:D101 G104:G106 H99:H101 F66:H76 H91 H89 G145:G146 G125:G128 D26 D16:D23 H25 G109:G118 G141 G133:G139" xr:uid="{00000000-0002-0000-1800-000005000000}">
      <formula1>$W$1:$W$5</formula1>
    </dataValidation>
  </dataValidations>
  <hyperlinks>
    <hyperlink ref="A5:C5" location="Introduction!R10" display="To jump to the Introduction sheet, click here." xr:uid="{00000000-0004-0000-18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ED176"/>
  <sheetViews>
    <sheetView view="pageBreakPreview" zoomScaleNormal="8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1601</v>
      </c>
      <c r="B8" s="800"/>
      <c r="C8" s="800"/>
      <c r="D8" s="1077"/>
      <c r="E8" s="1077"/>
      <c r="F8" s="1077"/>
      <c r="G8" s="1077"/>
      <c r="H8" s="1077"/>
      <c r="I8" s="599"/>
      <c r="J8" s="54">
        <f>G8</f>
        <v>0</v>
      </c>
      <c r="K8" s="7" t="str">
        <f>A8</f>
        <v>Country: Liberia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57.75" customHeight="1">
      <c r="A13" s="269"/>
      <c r="B13" s="644" t="s">
        <v>124</v>
      </c>
      <c r="C13" s="645"/>
      <c r="D13" s="678" t="s">
        <v>1009</v>
      </c>
      <c r="E13" s="679"/>
      <c r="F13" s="679"/>
      <c r="G13" s="679"/>
      <c r="H13" s="680"/>
      <c r="I13" s="599"/>
      <c r="J13" s="35"/>
      <c r="K13" s="7" t="str">
        <f>B13</f>
        <v>a. What is the name of the committee?</v>
      </c>
      <c r="L13" s="41" t="str">
        <f>D13</f>
        <v>The Supply Chain Technical Working Group and the Reproductive Health Technical Committee with its subcommittee called the Reproductive Health Commodity Security Committee</v>
      </c>
      <c r="M13" s="31"/>
      <c r="N13" s="31"/>
      <c r="O13" s="34" t="str">
        <f>D13</f>
        <v>The Supply Chain Technical Working Group and the Reproductive Health Technical Committee with its subcommittee called the Reproductive Health Commodity Security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1010</v>
      </c>
      <c r="G15" s="650"/>
      <c r="H15" s="651"/>
      <c r="I15" s="599"/>
      <c r="J15" s="35"/>
      <c r="K15" s="7" t="str">
        <f t="shared" ref="K15:K23" si="0">B15</f>
        <v>a. Social marketing</v>
      </c>
      <c r="L15" s="31"/>
      <c r="M15" s="31"/>
      <c r="N15" s="31"/>
      <c r="O15" s="7"/>
      <c r="P15" s="31"/>
      <c r="Q15" s="7" t="str">
        <f t="shared" ref="Q15:Q23" si="1">F15</f>
        <v>Population Services International (PSI), Bangladesh Rural Advancement Committee (BRAC)</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147" customHeight="1">
      <c r="A16" s="204"/>
      <c r="B16" s="644" t="s">
        <v>129</v>
      </c>
      <c r="C16" s="645"/>
      <c r="D16" s="570" t="s">
        <v>78</v>
      </c>
      <c r="E16" s="178" t="s">
        <v>128</v>
      </c>
      <c r="F16" s="649" t="s">
        <v>1011</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599"/>
      <c r="J18" s="35"/>
      <c r="K18" s="7" t="str">
        <f t="shared" si="0"/>
        <v>d. Donors</v>
      </c>
      <c r="L18" s="31"/>
      <c r="M18" s="31"/>
      <c r="N18" s="31"/>
      <c r="O18" s="7"/>
      <c r="P18" s="31"/>
      <c r="Q18" s="7" t="str">
        <f t="shared" si="1"/>
        <v>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919</v>
      </c>
      <c r="G19" s="650"/>
      <c r="H19" s="651"/>
      <c r="I19" s="599"/>
      <c r="J19" s="35"/>
      <c r="K19" s="7" t="str">
        <f t="shared" si="0"/>
        <v>e. UN agencies</v>
      </c>
      <c r="L19" s="31"/>
      <c r="M19" s="31"/>
      <c r="N19" s="31"/>
      <c r="O19" s="7"/>
      <c r="P19" s="31"/>
      <c r="Q19" s="7" t="str">
        <f t="shared" si="1"/>
        <v>UNFPA, UNICEF</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78" customHeight="1">
      <c r="A20" s="204"/>
      <c r="B20" s="644" t="s">
        <v>135</v>
      </c>
      <c r="C20" s="645"/>
      <c r="D20" s="570" t="s">
        <v>78</v>
      </c>
      <c r="E20" s="178" t="s">
        <v>136</v>
      </c>
      <c r="F20" s="649" t="s">
        <v>1012</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Supply Chain Management Unit, Family Health Division (FHD), National Drug Service (NDS), National AIDS Control Program, Pharmacy Board, National Malaria Control Program, Expanded Program In Immunization (EPI)</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1013</v>
      </c>
      <c r="G21" s="650"/>
      <c r="H21" s="651"/>
      <c r="I21" s="599"/>
      <c r="J21" s="35"/>
      <c r="K21" s="7" t="str">
        <f t="shared" si="0"/>
        <v>g. Central Medical Store or Central Warehouse</v>
      </c>
      <c r="L21" s="31"/>
      <c r="M21" s="31"/>
      <c r="N21" s="31"/>
      <c r="O21" s="7"/>
      <c r="P21" s="31"/>
      <c r="Q21" s="7" t="str">
        <f t="shared" si="1"/>
        <v>National Drug Service (NDS)</v>
      </c>
      <c r="R21" s="31"/>
      <c r="S21" s="31"/>
      <c r="T21" s="20"/>
      <c r="U21" s="20"/>
      <c r="V21" s="20"/>
      <c r="W21" s="68"/>
      <c r="X21" s="68"/>
      <c r="Y21" s="69"/>
      <c r="Z21" s="86"/>
    </row>
    <row r="22" spans="1:134" s="143" customFormat="1">
      <c r="A22" s="204"/>
      <c r="B22" s="713" t="s">
        <v>139</v>
      </c>
      <c r="C22" s="713"/>
      <c r="D22" s="570" t="s">
        <v>78</v>
      </c>
      <c r="E22" s="178" t="s">
        <v>138</v>
      </c>
      <c r="F22" s="649" t="s">
        <v>1014</v>
      </c>
      <c r="G22" s="650"/>
      <c r="H22" s="651"/>
      <c r="I22" s="599"/>
      <c r="J22" s="35"/>
      <c r="K22" s="7" t="str">
        <f t="shared" si="0"/>
        <v xml:space="preserve">h. Ministry of Finance or Ministry of Planning </v>
      </c>
      <c r="L22" s="31"/>
      <c r="M22" s="31"/>
      <c r="N22" s="31"/>
      <c r="O22" s="7"/>
      <c r="P22" s="31"/>
      <c r="Q22" s="7" t="str">
        <f t="shared" si="1"/>
        <v xml:space="preserve">Population Policy Coordination Unit (PPCU)  </v>
      </c>
      <c r="R22" s="31"/>
      <c r="S22" s="31"/>
      <c r="T22" s="20"/>
      <c r="U22" s="20"/>
      <c r="V22" s="20"/>
      <c r="W22" s="68"/>
      <c r="X22" s="68"/>
      <c r="Y22" s="69"/>
      <c r="Z22" s="86"/>
    </row>
    <row r="23" spans="1:134" s="142" customFormat="1">
      <c r="A23" s="204"/>
      <c r="B23" s="713" t="s">
        <v>140</v>
      </c>
      <c r="C23" s="713"/>
      <c r="D23" s="570"/>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89</v>
      </c>
      <c r="E26" s="180" t="s">
        <v>144</v>
      </c>
      <c r="F26" s="137" t="s">
        <v>96</v>
      </c>
      <c r="G26" s="181" t="s">
        <v>145</v>
      </c>
      <c r="H26" s="272" t="s">
        <v>96</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683893.23</v>
      </c>
      <c r="H29" s="765"/>
      <c r="I29" s="10"/>
      <c r="J29" s="54">
        <f>G29</f>
        <v>683893.23</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60">
      <c r="A30" s="652" t="s">
        <v>151</v>
      </c>
      <c r="B30" s="644"/>
      <c r="C30" s="644"/>
      <c r="D30" s="644"/>
      <c r="E30" s="145" t="s">
        <v>610</v>
      </c>
      <c r="F30" s="183" t="s">
        <v>152</v>
      </c>
      <c r="G30" s="766" t="s">
        <v>1015</v>
      </c>
      <c r="H30" s="767"/>
      <c r="I30" s="10"/>
      <c r="J30" s="54" t="str">
        <f>G30</f>
        <v>USAID | DELIVER PROJECT, contracted by Global Fund to Fight AIDS, Tuberculosis and Malaria (GFATM)</v>
      </c>
      <c r="K30" s="7"/>
      <c r="L30" s="31"/>
      <c r="M30" s="51" t="str">
        <f>E30</f>
        <v>07/10-06/11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0</v>
      </c>
      <c r="F35" s="150" t="s">
        <v>610</v>
      </c>
      <c r="G35" s="138" t="s">
        <v>1016</v>
      </c>
      <c r="H35" s="276" t="s">
        <v>1017</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60">
      <c r="A40" s="277"/>
      <c r="B40" s="644" t="s">
        <v>168</v>
      </c>
      <c r="C40" s="645"/>
      <c r="D40" s="601" t="s">
        <v>89</v>
      </c>
      <c r="E40" s="146">
        <v>0</v>
      </c>
      <c r="F40" s="150" t="s">
        <v>610</v>
      </c>
      <c r="G40" s="190" t="s">
        <v>1016</v>
      </c>
      <c r="H40" s="276" t="s">
        <v>1018</v>
      </c>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50" t="s">
        <v>610</v>
      </c>
      <c r="G42" s="138" t="s">
        <v>1016</v>
      </c>
      <c r="H42" s="276" t="s">
        <v>1018</v>
      </c>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55.5" customHeight="1">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165">
      <c r="A48" s="277"/>
      <c r="B48" s="644" t="s">
        <v>180</v>
      </c>
      <c r="C48" s="645"/>
      <c r="D48" s="601" t="s">
        <v>78</v>
      </c>
      <c r="E48" s="146">
        <v>683893.23</v>
      </c>
      <c r="F48" s="139" t="s">
        <v>610</v>
      </c>
      <c r="G48" s="140" t="s">
        <v>752</v>
      </c>
      <c r="H48" s="279" t="s">
        <v>1020</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1019</v>
      </c>
      <c r="E49" s="755"/>
      <c r="F49" s="755"/>
      <c r="G49" s="755"/>
      <c r="H49" s="756"/>
      <c r="I49" s="148"/>
      <c r="J49" s="36"/>
      <c r="K49" s="7" t="str">
        <f>C49</f>
        <v xml:space="preserve">i. Specify source(s) of in-kind donations </v>
      </c>
      <c r="L49" s="31"/>
      <c r="M49" s="31"/>
      <c r="N49" s="31"/>
      <c r="O49" s="34" t="str">
        <f>D49</f>
        <v>UNFPA and USAID</v>
      </c>
      <c r="P49" s="31"/>
      <c r="Q49" s="31"/>
      <c r="R49" s="31"/>
      <c r="S49" s="31"/>
      <c r="T49" s="20"/>
      <c r="U49" s="20"/>
      <c r="V49" s="20"/>
      <c r="W49" s="68"/>
      <c r="X49" s="68"/>
      <c r="Y49" s="69"/>
      <c r="Z49" s="86"/>
    </row>
    <row r="50" spans="1:26" s="143" customFormat="1" ht="45">
      <c r="A50" s="277"/>
      <c r="B50" s="644" t="s">
        <v>182</v>
      </c>
      <c r="C50" s="645"/>
      <c r="D50" s="601" t="s">
        <v>89</v>
      </c>
      <c r="E50" s="146">
        <v>0</v>
      </c>
      <c r="F50" s="139" t="s">
        <v>610</v>
      </c>
      <c r="G50" s="140" t="s">
        <v>1021</v>
      </c>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45">
      <c r="A51" s="277"/>
      <c r="B51" s="644" t="s">
        <v>183</v>
      </c>
      <c r="C51" s="645"/>
      <c r="D51" s="601" t="s">
        <v>89</v>
      </c>
      <c r="E51" s="146">
        <v>0</v>
      </c>
      <c r="F51" s="139" t="s">
        <v>610</v>
      </c>
      <c r="G51" s="140" t="s">
        <v>1021</v>
      </c>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683893.23</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748" t="s">
        <v>1022</v>
      </c>
      <c r="H55" s="749"/>
      <c r="I55" s="10"/>
      <c r="J55" s="40" t="str">
        <f>G55</f>
        <v>The Liberian Government did not use its funds regardless of source for the procurement of contraceptives. It is only in the 2011 - 2012 fiscal year that the government has allocated funds in the amount of $10,000 USD for the procurement of contraceptives.</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1</v>
      </c>
      <c r="G56" s="748" t="s">
        <v>1023</v>
      </c>
      <c r="H56" s="749"/>
      <c r="I56" s="10"/>
      <c r="J56" s="40" t="str">
        <f>G56</f>
        <v>100% of the funds needed to procure contraceptives were provided by donors, who also procured the contraceptives.</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80.25" customHeight="1">
      <c r="A57" s="750" t="s">
        <v>190</v>
      </c>
      <c r="B57" s="751"/>
      <c r="C57" s="751"/>
      <c r="D57" s="751"/>
      <c r="E57" s="752"/>
      <c r="F57" s="592" t="s">
        <v>89</v>
      </c>
      <c r="G57" s="748" t="s">
        <v>1024</v>
      </c>
      <c r="H57" s="749"/>
      <c r="I57" s="10"/>
      <c r="J57" s="40" t="str">
        <f>G57</f>
        <v>Donors covered all funds required for the procurement of contraceptives based on the country forecast.</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t="s">
        <v>1025</v>
      </c>
      <c r="E62" s="660"/>
      <c r="F62" s="660"/>
      <c r="G62" s="660"/>
      <c r="H62" s="661"/>
      <c r="I62" s="599"/>
      <c r="J62" s="36"/>
      <c r="K62" s="7" t="str">
        <f>A62</f>
        <v xml:space="preserve">B14. Please note any additional comments about finance and procurement.
</v>
      </c>
      <c r="L62" s="31"/>
      <c r="M62" s="31"/>
      <c r="N62" s="31"/>
      <c r="O62" s="7" t="str">
        <f>D62</f>
        <v xml:space="preserve">In the last fiscal year the government did not have funds for contraceptives, therefore they did not procure. </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89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78</v>
      </c>
      <c r="G76" s="571" t="s">
        <v>78</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1026</v>
      </c>
      <c r="D83" s="722" t="s">
        <v>1602</v>
      </c>
      <c r="E83" s="723"/>
      <c r="F83" s="574" t="s">
        <v>78</v>
      </c>
      <c r="G83" s="724" t="s">
        <v>78</v>
      </c>
      <c r="H83" s="725"/>
      <c r="I83" s="17"/>
      <c r="J83" s="40" t="str">
        <f>G83</f>
        <v>Yes</v>
      </c>
      <c r="K83" s="7" t="str">
        <f>B83</f>
        <v>a</v>
      </c>
      <c r="L83" s="31"/>
      <c r="M83" s="41">
        <f>E83</f>
        <v>0</v>
      </c>
      <c r="N83" s="31"/>
      <c r="O83" s="31"/>
      <c r="P83" s="31"/>
      <c r="Q83" s="31"/>
      <c r="R83" s="7"/>
      <c r="S83" s="7" t="str">
        <f>D83</f>
        <v>2008 - 2012</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36.75" customHeight="1">
      <c r="A85" s="204"/>
      <c r="B85" s="644" t="s">
        <v>224</v>
      </c>
      <c r="C85" s="644"/>
      <c r="D85" s="645"/>
      <c r="E85" s="678" t="s">
        <v>737</v>
      </c>
      <c r="F85" s="679"/>
      <c r="G85" s="679"/>
      <c r="H85" s="680"/>
      <c r="I85" s="17"/>
      <c r="J85" s="40"/>
      <c r="K85" s="7"/>
      <c r="L85" s="31"/>
      <c r="M85" s="41" t="str">
        <f>E85</f>
        <v>Commercial</v>
      </c>
      <c r="N85" s="41" t="str">
        <f>E85</f>
        <v>Commercial</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1027</v>
      </c>
      <c r="F86" s="679"/>
      <c r="G86" s="679"/>
      <c r="H86" s="680"/>
      <c r="I86" s="17"/>
      <c r="J86" s="40"/>
      <c r="K86" s="7"/>
      <c r="L86" s="31"/>
      <c r="M86" s="41" t="str">
        <f>E86</f>
        <v>1.5% of the total cost</v>
      </c>
      <c r="N86" s="41" t="str">
        <f>E86</f>
        <v>1.5% of the total cost</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48.75" customHeight="1">
      <c r="A88" s="204"/>
      <c r="B88" s="644" t="s">
        <v>227</v>
      </c>
      <c r="C88" s="644"/>
      <c r="D88" s="678" t="s">
        <v>1028</v>
      </c>
      <c r="E88" s="679"/>
      <c r="F88" s="679"/>
      <c r="G88" s="679"/>
      <c r="H88" s="680"/>
      <c r="I88" s="17"/>
      <c r="J88" s="40"/>
      <c r="K88" s="7" t="str">
        <f>B88</f>
        <v>a. If yes, describe the policies.</v>
      </c>
      <c r="L88" s="31"/>
      <c r="M88" s="31"/>
      <c r="N88" s="33"/>
      <c r="O88" s="34" t="str">
        <f>D88</f>
        <v>Chapter 67 of the Pharmacy Law provides restrictions on pharmacists not to administer any injectables or long-term methods.</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9.5" customHeight="1">
      <c r="A90" s="204"/>
      <c r="B90" s="644" t="s">
        <v>227</v>
      </c>
      <c r="C90" s="644"/>
      <c r="D90" s="678" t="s">
        <v>1029</v>
      </c>
      <c r="E90" s="679"/>
      <c r="F90" s="679"/>
      <c r="G90" s="679"/>
      <c r="H90" s="680"/>
      <c r="I90" s="17"/>
      <c r="J90" s="40"/>
      <c r="K90" s="7" t="str">
        <f>B90</f>
        <v>a. If yes, describe the policies.</v>
      </c>
      <c r="L90" s="31"/>
      <c r="M90" s="31"/>
      <c r="N90" s="33"/>
      <c r="O90" s="34" t="str">
        <f>D90</f>
        <v xml:space="preserve">The Pharmacy Law regulates the movement and use of medicines, which include contraceptives. In order for the private sector to provide contraceptives, they must apply and be accredited by the Ministry of Health. </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195">
      <c r="A94" s="290"/>
      <c r="B94" s="204" t="s">
        <v>222</v>
      </c>
      <c r="C94" s="650" t="s">
        <v>625</v>
      </c>
      <c r="D94" s="688"/>
      <c r="E94" s="678" t="s">
        <v>1030</v>
      </c>
      <c r="F94" s="681"/>
      <c r="G94" s="689" t="s">
        <v>1031</v>
      </c>
      <c r="H94" s="690"/>
      <c r="I94" s="593"/>
      <c r="J94" s="40" t="str">
        <f>G94</f>
        <v>(Within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v>
      </c>
      <c r="K94" s="7"/>
      <c r="L94" s="31"/>
      <c r="M94" s="41" t="str">
        <f>E94</f>
        <v>(All levels within the health sector are allowed to dispense all methods of contraceptives. The public sector is not allowed to sell any method of contraceptive at any level.)</v>
      </c>
      <c r="N94" s="31"/>
      <c r="O94" s="7"/>
      <c r="P94" s="7" t="str">
        <f>C94</f>
        <v>All methods</v>
      </c>
      <c r="Q94" s="31"/>
      <c r="R94" s="31"/>
      <c r="S94" s="31"/>
      <c r="T94" s="20"/>
      <c r="U94" s="75" t="str">
        <f>E94</f>
        <v>(All levels within the health sector are allowed to dispense all methods of contraceptives. The public sector is not allowed to sell any method of contraceptive at any level.)</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78</v>
      </c>
      <c r="H118" s="647"/>
      <c r="I118" s="43"/>
      <c r="J118" s="40" t="str">
        <f t="shared" si="3"/>
        <v>Yes</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1032</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36.75" customHeight="1">
      <c r="A120" s="671" t="s">
        <v>258</v>
      </c>
      <c r="B120" s="672"/>
      <c r="C120" s="672"/>
      <c r="D120" s="673"/>
      <c r="E120" s="674"/>
      <c r="F120" s="675" t="s">
        <v>1033</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1034</v>
      </c>
      <c r="E121" s="650"/>
      <c r="F121" s="650"/>
      <c r="G121" s="650"/>
      <c r="H121" s="651"/>
      <c r="I121" s="43"/>
      <c r="J121" s="30"/>
      <c r="K121" s="7" t="str">
        <f>A121</f>
        <v xml:space="preserve">D10. Name of the list(s)
</v>
      </c>
      <c r="L121" s="7"/>
      <c r="M121" s="31"/>
      <c r="N121" s="31"/>
      <c r="O121" s="7" t="str">
        <f>D121</f>
        <v>National Therapeutic Guidelines for Liberia and Essential Medicine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2008</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89</v>
      </c>
      <c r="H141" s="647"/>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555</v>
      </c>
      <c r="G142" s="650"/>
      <c r="H142" s="651"/>
      <c r="I142" s="599"/>
      <c r="J142" s="40"/>
      <c r="K142" s="7"/>
      <c r="L142" s="31"/>
      <c r="M142" s="7"/>
      <c r="N142" s="31"/>
      <c r="O142" s="31"/>
      <c r="P142" s="31"/>
      <c r="Q142" s="7" t="str">
        <f>F142</f>
        <v>01/11-12/11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1035</v>
      </c>
      <c r="G143" s="650"/>
      <c r="H143" s="651"/>
      <c r="I143" s="599"/>
      <c r="J143" s="40"/>
      <c r="K143" s="7"/>
      <c r="L143" s="7"/>
      <c r="M143" s="31"/>
      <c r="N143" s="31"/>
      <c r="O143" s="31"/>
      <c r="P143" s="31"/>
      <c r="Q143" s="7" t="str">
        <f>F143</f>
        <v>Periodic Physical Inventory and Warehouse Report</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75.75" thickBot="1">
      <c r="A147" s="637" t="s">
        <v>277</v>
      </c>
      <c r="B147" s="638"/>
      <c r="C147" s="639"/>
      <c r="D147" s="640" t="s">
        <v>1036</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900-000000000000}">
      <formula1>$Y$1:$Y$14</formula1>
    </dataValidation>
    <dataValidation type="list" allowBlank="1" showInputMessage="1" showErrorMessage="1" error="Please choose from the dropdown list." sqref="H24" xr:uid="{00000000-0002-0000-1900-000001000000}">
      <formula1>$O$1:$O$7</formula1>
    </dataValidation>
    <dataValidation type="list" allowBlank="1" showInputMessage="1" showErrorMessage="1" error="Please choose from the dropdown list." sqref="F59:H59" xr:uid="{00000000-0002-0000-19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9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9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900-000005000000}">
      <formula1>$W$1:$W$5</formula1>
    </dataValidation>
  </dataValidations>
  <hyperlinks>
    <hyperlink ref="A5:C5" location="Introduction!R10" display="To jump to the Introduction sheet, click here." xr:uid="{00000000-0004-0000-19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9">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1603</v>
      </c>
      <c r="B8" s="800"/>
      <c r="C8" s="800"/>
      <c r="D8" s="1077"/>
      <c r="E8" s="1077"/>
      <c r="F8" s="1077"/>
      <c r="G8" s="1077"/>
      <c r="H8" s="1077"/>
      <c r="I8" s="599"/>
      <c r="J8" s="54">
        <f>G8</f>
        <v>0</v>
      </c>
      <c r="K8" s="7" t="str">
        <f>A8</f>
        <v>Country: Madagascar</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1037</v>
      </c>
      <c r="E13" s="679"/>
      <c r="F13" s="679"/>
      <c r="G13" s="679"/>
      <c r="H13" s="680"/>
      <c r="I13" s="599"/>
      <c r="J13" s="35"/>
      <c r="K13" s="7" t="str">
        <f>B13</f>
        <v>a. What is the name of the committee?</v>
      </c>
      <c r="L13" s="41" t="str">
        <f>D13</f>
        <v>Reproductive Health/Family Planning Committee</v>
      </c>
      <c r="M13" s="31"/>
      <c r="N13" s="31"/>
      <c r="O13" s="34" t="str">
        <f>D13</f>
        <v>Reproductive Health/Family Planning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1038</v>
      </c>
      <c r="G15" s="650"/>
      <c r="H15" s="651"/>
      <c r="I15" s="599"/>
      <c r="J15" s="35"/>
      <c r="K15" s="7" t="str">
        <f t="shared" ref="K15:K23" si="0">B15</f>
        <v>a. Social marketing</v>
      </c>
      <c r="L15" s="31"/>
      <c r="M15" s="31"/>
      <c r="N15" s="31"/>
      <c r="O15" s="7"/>
      <c r="P15" s="31"/>
      <c r="Q15" s="7" t="str">
        <f t="shared" ref="Q15:Q21" si="1">F15</f>
        <v>Population Services international (PSI)</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90">
      <c r="A16" s="204"/>
      <c r="B16" s="644" t="s">
        <v>129</v>
      </c>
      <c r="C16" s="645"/>
      <c r="D16" s="570" t="s">
        <v>78</v>
      </c>
      <c r="E16" s="178" t="s">
        <v>128</v>
      </c>
      <c r="F16" s="649" t="s">
        <v>1039</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Fianakaviana Sambatra (FISA) (an IPPF affiliate); Marie Stopes Madagascar (MSM); Religious Platform represented by (1) SAF-FJKM (Health Department of Protestant Church), (2) SALFA (Health Department of Lutheran Church), and (3) Voahary Salama (NGOs' Platform).</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1040</v>
      </c>
      <c r="G17" s="650"/>
      <c r="H17" s="651"/>
      <c r="I17" s="599"/>
      <c r="J17" s="35"/>
      <c r="K17" s="7" t="str">
        <f t="shared" si="0"/>
        <v>c. Commercial sector (for example: pharmacy associations, manufacturers, etc.)</v>
      </c>
      <c r="L17" s="31"/>
      <c r="M17" s="31"/>
      <c r="N17" s="31"/>
      <c r="O17" s="7"/>
      <c r="P17" s="31"/>
      <c r="Q17" s="7" t="str">
        <f t="shared" si="1"/>
        <v>Organon</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707</v>
      </c>
      <c r="G18" s="650"/>
      <c r="H18" s="651"/>
      <c r="I18" s="599"/>
      <c r="J18" s="35"/>
      <c r="K18" s="7" t="str">
        <f t="shared" si="0"/>
        <v>d. Donors</v>
      </c>
      <c r="L18" s="31"/>
      <c r="M18" s="31"/>
      <c r="N18" s="31"/>
      <c r="O18" s="7"/>
      <c r="P18" s="31"/>
      <c r="Q18" s="7" t="str">
        <f t="shared" si="1"/>
        <v>UNFPA, 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1041</v>
      </c>
      <c r="G19" s="650"/>
      <c r="H19" s="651"/>
      <c r="I19" s="599"/>
      <c r="J19" s="35"/>
      <c r="K19" s="7" t="str">
        <f t="shared" si="0"/>
        <v>e. UN agencies</v>
      </c>
      <c r="L19" s="31"/>
      <c r="M19" s="31"/>
      <c r="N19" s="31"/>
      <c r="O19" s="7"/>
      <c r="P19" s="31"/>
      <c r="Q19" s="7" t="str">
        <f t="shared" si="1"/>
        <v>UNFPA, UNICEF, World Bank, WHO</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60">
      <c r="A20" s="204"/>
      <c r="B20" s="644" t="s">
        <v>135</v>
      </c>
      <c r="C20" s="645"/>
      <c r="D20" s="570" t="s">
        <v>78</v>
      </c>
      <c r="E20" s="178" t="s">
        <v>136</v>
      </c>
      <c r="F20" s="649" t="s">
        <v>1042</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Direction de la Santé Maternelle, Direction de la Gestion des Intrants de Santé, du Laboratoire et de la Medecine Traditionnelle (maternal health, laboratory, and traditional medicine)</v>
      </c>
      <c r="R20" s="31"/>
      <c r="S20" s="31"/>
      <c r="T20" s="20"/>
      <c r="U20" s="20"/>
      <c r="V20" s="20"/>
      <c r="W20" s="68"/>
      <c r="X20" s="68"/>
      <c r="Y20" s="69"/>
      <c r="Z20" s="86"/>
      <c r="DS20" s="175"/>
      <c r="DT20" s="175"/>
      <c r="DU20" s="175"/>
      <c r="DV20" s="176"/>
      <c r="DW20" s="176"/>
      <c r="DX20" s="176"/>
      <c r="DY20" s="176"/>
      <c r="DZ20" s="176"/>
      <c r="EA20" s="176"/>
      <c r="ED20" s="176"/>
    </row>
    <row r="21" spans="1:134" s="143" customFormat="1" ht="30">
      <c r="A21" s="204"/>
      <c r="B21" s="713" t="s">
        <v>137</v>
      </c>
      <c r="C21" s="713"/>
      <c r="D21" s="570" t="s">
        <v>78</v>
      </c>
      <c r="E21" s="178" t="s">
        <v>138</v>
      </c>
      <c r="F21" s="649" t="s">
        <v>1043</v>
      </c>
      <c r="G21" s="650"/>
      <c r="H21" s="651"/>
      <c r="I21" s="599"/>
      <c r="J21" s="35"/>
      <c r="K21" s="7" t="str">
        <f t="shared" si="0"/>
        <v>g. Central Medical Store or Central Warehouse</v>
      </c>
      <c r="L21" s="31"/>
      <c r="M21" s="31"/>
      <c r="N21" s="31"/>
      <c r="O21" s="7"/>
      <c r="P21" s="31"/>
      <c r="Q21" s="7" t="str">
        <f t="shared" si="1"/>
        <v>SALAMA (national essential drug store/purchasing agency)</v>
      </c>
      <c r="R21" s="31"/>
      <c r="S21" s="31"/>
      <c r="T21" s="20"/>
      <c r="U21" s="20"/>
      <c r="V21" s="20"/>
      <c r="W21" s="68"/>
      <c r="X21" s="68"/>
      <c r="Y21" s="69"/>
      <c r="Z21" s="86"/>
    </row>
    <row r="22" spans="1:134" s="143" customFormat="1">
      <c r="A22" s="204"/>
      <c r="B22" s="713" t="s">
        <v>139</v>
      </c>
      <c r="C22" s="713"/>
      <c r="D22" s="570" t="s">
        <v>78</v>
      </c>
      <c r="E22" s="178" t="s">
        <v>138</v>
      </c>
      <c r="F22" s="1004" t="s">
        <v>1044</v>
      </c>
      <c r="G22" s="1004"/>
      <c r="H22" s="1004"/>
      <c r="I22" s="599"/>
      <c r="J22" s="35"/>
      <c r="K22" s="7" t="str">
        <f t="shared" si="0"/>
        <v xml:space="preserve">h. Ministry of Finance or Ministry of Planning </v>
      </c>
      <c r="L22" s="31"/>
      <c r="M22" s="31"/>
      <c r="N22" s="31"/>
      <c r="O22" s="7"/>
      <c r="P22" s="31"/>
      <c r="Q22" s="7" t="str">
        <f>F23</f>
        <v>Ministry of Education and Ministry of Youth</v>
      </c>
      <c r="R22" s="31"/>
      <c r="S22" s="31"/>
      <c r="T22" s="20"/>
      <c r="U22" s="20"/>
      <c r="V22" s="20"/>
      <c r="W22" s="68"/>
      <c r="X22" s="68"/>
      <c r="Y22" s="69"/>
      <c r="Z22" s="86"/>
    </row>
    <row r="23" spans="1:134" s="142" customFormat="1">
      <c r="A23" s="204"/>
      <c r="B23" s="713" t="s">
        <v>140</v>
      </c>
      <c r="C23" s="713"/>
      <c r="D23" s="570" t="s">
        <v>78</v>
      </c>
      <c r="E23" s="178" t="s">
        <v>138</v>
      </c>
      <c r="F23" s="649" t="s">
        <v>1045</v>
      </c>
      <c r="G23" s="650"/>
      <c r="H23" s="651"/>
      <c r="I23" s="599"/>
      <c r="J23" s="35"/>
      <c r="K23" s="54" t="str">
        <f t="shared" si="0"/>
        <v>i. Other (for example: partners)</v>
      </c>
      <c r="L23" s="35"/>
      <c r="M23" s="35"/>
      <c r="N23" s="35"/>
      <c r="O23" s="54"/>
      <c r="P23" s="35"/>
      <c r="Q23" s="54" t="e">
        <f>#REF!</f>
        <v>#REF!</v>
      </c>
      <c r="R23" s="35"/>
      <c r="S23" s="35"/>
      <c r="T23" s="35"/>
      <c r="U23" s="35"/>
      <c r="V23" s="35"/>
      <c r="W23" s="120"/>
      <c r="X23" s="120"/>
      <c r="Y23" s="118"/>
      <c r="Z23" s="118"/>
    </row>
    <row r="24" spans="1:134" s="143" customFormat="1">
      <c r="A24" s="652" t="s">
        <v>141</v>
      </c>
      <c r="B24" s="644"/>
      <c r="C24" s="644"/>
      <c r="D24" s="644"/>
      <c r="E24" s="644"/>
      <c r="F24" s="644"/>
      <c r="G24" s="644"/>
      <c r="H24" s="271"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66.75" customHeight="1" thickBot="1">
      <c r="A26" s="731" t="s">
        <v>143</v>
      </c>
      <c r="B26" s="700"/>
      <c r="C26" s="732"/>
      <c r="D26" s="179" t="s">
        <v>78</v>
      </c>
      <c r="E26" s="180" t="s">
        <v>144</v>
      </c>
      <c r="F26" s="137" t="s">
        <v>1046</v>
      </c>
      <c r="G26" s="181" t="s">
        <v>145</v>
      </c>
      <c r="H26" s="385" t="s">
        <v>667</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119</v>
      </c>
      <c r="G28" s="273" t="s">
        <v>149</v>
      </c>
      <c r="H28" s="268" t="s">
        <v>116</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6501468</v>
      </c>
      <c r="H29" s="765"/>
      <c r="I29" s="10"/>
      <c r="J29" s="54">
        <f>G29</f>
        <v>6501468</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1569</v>
      </c>
      <c r="F30" s="183" t="s">
        <v>152</v>
      </c>
      <c r="G30" s="766" t="s">
        <v>1047</v>
      </c>
      <c r="H30" s="767"/>
      <c r="I30" s="10"/>
      <c r="J30" s="54" t="str">
        <f>G30</f>
        <v>Ministry of Public Health (MPH), UNFPA, and SALAMA</v>
      </c>
      <c r="K30" s="7"/>
      <c r="L30" s="31"/>
      <c r="M30" s="51" t="str">
        <f>E30</f>
        <v>01/11 - 12/11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30">
      <c r="A35" s="204"/>
      <c r="B35" s="644" t="s">
        <v>160</v>
      </c>
      <c r="C35" s="644"/>
      <c r="D35" s="645"/>
      <c r="E35" s="146">
        <v>58627</v>
      </c>
      <c r="F35" s="150" t="s">
        <v>555</v>
      </c>
      <c r="G35" s="138" t="s">
        <v>1048</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78</v>
      </c>
      <c r="E40" s="146">
        <v>58627</v>
      </c>
      <c r="F40" s="139" t="s">
        <v>1569</v>
      </c>
      <c r="G40" s="190" t="s">
        <v>1050</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1049</v>
      </c>
      <c r="E41" s="679"/>
      <c r="F41" s="679"/>
      <c r="G41" s="679"/>
      <c r="H41" s="680"/>
      <c r="I41" s="39"/>
      <c r="J41" s="36"/>
      <c r="K41" s="7" t="str">
        <f>C41</f>
        <v>i. Specify source(s) of internally generated funds spent (for example, from taxes or user fees)</v>
      </c>
      <c r="L41" s="31"/>
      <c r="M41" s="31"/>
      <c r="N41" s="31"/>
      <c r="O41" s="34" t="str">
        <f>D41</f>
        <v>Government funds from taxes</v>
      </c>
      <c r="P41" s="31"/>
      <c r="Q41" s="31"/>
      <c r="R41" s="31"/>
      <c r="S41" s="31"/>
      <c r="T41" s="20"/>
      <c r="U41" s="20"/>
      <c r="V41" s="20"/>
      <c r="W41" s="68"/>
      <c r="X41" s="68"/>
      <c r="Y41" s="69"/>
      <c r="Z41" s="86"/>
    </row>
    <row r="42" spans="1:26" s="143" customFormat="1" ht="60">
      <c r="A42" s="277"/>
      <c r="B42" s="644" t="s">
        <v>170</v>
      </c>
      <c r="C42" s="645"/>
      <c r="D42" s="601" t="s">
        <v>89</v>
      </c>
      <c r="E42" s="146">
        <v>0</v>
      </c>
      <c r="F42" s="139" t="s">
        <v>1569</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58627</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30">
      <c r="A48" s="277"/>
      <c r="B48" s="644" t="s">
        <v>180</v>
      </c>
      <c r="C48" s="645"/>
      <c r="D48" s="601" t="s">
        <v>78</v>
      </c>
      <c r="E48" s="146">
        <v>2722116</v>
      </c>
      <c r="F48" s="139" t="s">
        <v>1573</v>
      </c>
      <c r="G48" s="140" t="s">
        <v>1050</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552</v>
      </c>
      <c r="E49" s="755"/>
      <c r="F49" s="755"/>
      <c r="G49" s="755"/>
      <c r="H49" s="756"/>
      <c r="I49" s="148"/>
      <c r="J49" s="36"/>
      <c r="K49" s="7" t="str">
        <f>C49</f>
        <v xml:space="preserve">i. Specify source(s) of in-kind donations </v>
      </c>
      <c r="L49" s="31"/>
      <c r="M49" s="31"/>
      <c r="N49" s="31"/>
      <c r="O49" s="34" t="str">
        <f>D49</f>
        <v>UNFPA</v>
      </c>
      <c r="P49" s="31"/>
      <c r="Q49" s="31"/>
      <c r="R49" s="31"/>
      <c r="S49" s="31"/>
      <c r="T49" s="20"/>
      <c r="U49" s="20"/>
      <c r="V49" s="20"/>
      <c r="W49" s="68"/>
      <c r="X49" s="68"/>
      <c r="Y49" s="69"/>
      <c r="Z49" s="86"/>
    </row>
    <row r="50" spans="1:26" s="143" customFormat="1">
      <c r="A50" s="277"/>
      <c r="B50" s="644" t="s">
        <v>182</v>
      </c>
      <c r="C50" s="645"/>
      <c r="D50" s="601" t="s">
        <v>89</v>
      </c>
      <c r="E50" s="146">
        <v>0</v>
      </c>
      <c r="F50" s="139" t="s">
        <v>1573</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1573</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2722116</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2.1083214090622544E-2</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0.42771001872192554</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1051</v>
      </c>
      <c r="G60" s="650"/>
      <c r="H60" s="651"/>
      <c r="I60" s="10"/>
      <c r="J60" s="36"/>
      <c r="K60" s="7"/>
      <c r="L60" s="31"/>
      <c r="M60" s="52">
        <f>E60</f>
        <v>0</v>
      </c>
      <c r="N60" s="31"/>
      <c r="O60" s="31"/>
      <c r="P60" s="31"/>
      <c r="Q60" s="7" t="str">
        <f>F60</f>
        <v>SALAMA</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45.75" thickBot="1">
      <c r="A62" s="742" t="s">
        <v>194</v>
      </c>
      <c r="B62" s="633"/>
      <c r="C62" s="634"/>
      <c r="D62" s="659" t="s">
        <v>1052</v>
      </c>
      <c r="E62" s="660"/>
      <c r="F62" s="660"/>
      <c r="G62" s="660"/>
      <c r="H62" s="661"/>
      <c r="I62" s="599"/>
      <c r="J62" s="36"/>
      <c r="K62" s="7" t="str">
        <f>A62</f>
        <v xml:space="preserve">B14. Please note any additional comments about finance and procurement.
</v>
      </c>
      <c r="L62" s="31"/>
      <c r="M62" s="31"/>
      <c r="N62" s="31"/>
      <c r="O62" s="7" t="str">
        <f>D62</f>
        <v>SALAMA manages all the procurement and orders for MPH as well as the distribution to the districts.</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89</v>
      </c>
      <c r="E67" s="728"/>
      <c r="F67" s="571" t="s">
        <v>78</v>
      </c>
      <c r="G67" s="571" t="s">
        <v>89</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89</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99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99</v>
      </c>
      <c r="E74" s="728"/>
      <c r="F74" s="571" t="s">
        <v>99</v>
      </c>
      <c r="G74" s="571" t="s">
        <v>78</v>
      </c>
      <c r="H74" s="284" t="s">
        <v>99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99</v>
      </c>
      <c r="E75" s="728"/>
      <c r="F75" s="571" t="s">
        <v>99</v>
      </c>
      <c r="G75" s="571" t="s">
        <v>78</v>
      </c>
      <c r="H75" s="284" t="s">
        <v>99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78</v>
      </c>
      <c r="G76" s="571" t="s">
        <v>99</v>
      </c>
      <c r="H76" s="284"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t="s">
        <v>1053</v>
      </c>
      <c r="E78" s="660"/>
      <c r="F78" s="660"/>
      <c r="G78" s="660"/>
      <c r="H78" s="661"/>
      <c r="I78" s="599"/>
      <c r="J78" s="36"/>
      <c r="K78" s="7" t="str">
        <f>A78</f>
        <v>C2. Please note any comments about the commodities offered.</v>
      </c>
      <c r="L78" s="31"/>
      <c r="M78" s="31"/>
      <c r="N78" s="31"/>
      <c r="O78" s="7" t="str">
        <f>D78</f>
        <v>Microlut is not registered yet in Madagascar.</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1054</v>
      </c>
      <c r="D83" s="722" t="s">
        <v>1001</v>
      </c>
      <c r="E83" s="723"/>
      <c r="F83" s="574" t="s">
        <v>78</v>
      </c>
      <c r="G83" s="724" t="s">
        <v>78</v>
      </c>
      <c r="H83" s="725"/>
      <c r="I83" s="17"/>
      <c r="J83" s="40" t="str">
        <f>G83</f>
        <v>Yes</v>
      </c>
      <c r="K83" s="7" t="str">
        <f>B83</f>
        <v>a</v>
      </c>
      <c r="L83" s="31"/>
      <c r="M83" s="41">
        <f>E83</f>
        <v>0</v>
      </c>
      <c r="N83" s="31"/>
      <c r="O83" s="31"/>
      <c r="P83" s="31"/>
      <c r="Q83" s="31"/>
      <c r="R83" s="7"/>
      <c r="S83" s="7" t="str">
        <f>D83</f>
        <v>2007-2012</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30">
      <c r="A85" s="204"/>
      <c r="B85" s="644" t="s">
        <v>224</v>
      </c>
      <c r="C85" s="644"/>
      <c r="D85" s="645"/>
      <c r="E85" s="678" t="s">
        <v>1055</v>
      </c>
      <c r="F85" s="679"/>
      <c r="G85" s="679"/>
      <c r="H85" s="680"/>
      <c r="I85" s="17"/>
      <c r="J85" s="40"/>
      <c r="K85" s="7"/>
      <c r="L85" s="31"/>
      <c r="M85" s="41" t="str">
        <f>E85</f>
        <v>NGOs, social marketing, and commercial sectors</v>
      </c>
      <c r="N85" s="41" t="str">
        <f>E85</f>
        <v>NGOs, social marketing, and commercial sectors</v>
      </c>
      <c r="O85" s="31"/>
      <c r="P85" s="7"/>
      <c r="Q85" s="31"/>
      <c r="R85" s="7" t="str">
        <f>B85</f>
        <v>a. If yes, for which sectors (public, NGO, social marketing, commercial)?</v>
      </c>
      <c r="S85" s="31"/>
      <c r="T85" s="20"/>
      <c r="U85" s="20"/>
      <c r="V85" s="20"/>
      <c r="W85" s="68"/>
      <c r="X85" s="68"/>
      <c r="Y85" s="69"/>
      <c r="Z85" s="86"/>
    </row>
    <row r="86" spans="1:26" s="143" customFormat="1" ht="30">
      <c r="A86" s="204"/>
      <c r="B86" s="644" t="s">
        <v>225</v>
      </c>
      <c r="C86" s="644"/>
      <c r="D86" s="645"/>
      <c r="E86" s="678" t="s">
        <v>1056</v>
      </c>
      <c r="F86" s="679"/>
      <c r="G86" s="679"/>
      <c r="H86" s="680"/>
      <c r="I86" s="17"/>
      <c r="J86" s="40"/>
      <c r="K86" s="7"/>
      <c r="L86" s="31"/>
      <c r="M86" s="41" t="str">
        <f>E86</f>
        <v>VAT = 20%  and tax = 20% and/or 44%</v>
      </c>
      <c r="N86" s="41" t="str">
        <f>E86</f>
        <v>VAT = 20%  and tax = 20% and/or 44%</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1057</v>
      </c>
      <c r="E88" s="679"/>
      <c r="F88" s="679"/>
      <c r="G88" s="679"/>
      <c r="H88" s="680"/>
      <c r="I88" s="17"/>
      <c r="J88" s="40"/>
      <c r="K88" s="7" t="str">
        <f>B88</f>
        <v>a. If yes, describe the policies.</v>
      </c>
      <c r="L88" s="31"/>
      <c r="M88" s="31"/>
      <c r="N88" s="33"/>
      <c r="O88" s="34" t="str">
        <f>D88</f>
        <v xml:space="preserve">Import tax and product registration </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30" customHeight="1">
      <c r="A90" s="204"/>
      <c r="B90" s="644" t="s">
        <v>227</v>
      </c>
      <c r="C90" s="644"/>
      <c r="D90" s="678" t="s">
        <v>1058</v>
      </c>
      <c r="E90" s="679"/>
      <c r="F90" s="679"/>
      <c r="G90" s="679"/>
      <c r="H90" s="680"/>
      <c r="I90" s="17"/>
      <c r="J90" s="40"/>
      <c r="K90" s="7" t="str">
        <f>B90</f>
        <v>a. If yes, describe the policies.</v>
      </c>
      <c r="L90" s="31"/>
      <c r="M90" s="31"/>
      <c r="N90" s="33"/>
      <c r="O90" s="34" t="str">
        <f>D90</f>
        <v>There is a norms and procedures reference document/guide for family planning/reproductive health.</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117" customHeight="1">
      <c r="A94" s="290"/>
      <c r="B94" s="204" t="s">
        <v>222</v>
      </c>
      <c r="C94" s="650" t="s">
        <v>1059</v>
      </c>
      <c r="D94" s="688"/>
      <c r="E94" s="678" t="s">
        <v>1060</v>
      </c>
      <c r="F94" s="681"/>
      <c r="G94" s="689" t="s">
        <v>1061</v>
      </c>
      <c r="H94" s="690"/>
      <c r="I94" s="593"/>
      <c r="J94" s="40" t="str">
        <f>G94</f>
        <v>Doctors, nurses, health agents, and community-health volunteers who have received training on injections can provide Depo-Provera. Depo-Provera is available at all levels of the private health system.</v>
      </c>
      <c r="K94" s="7"/>
      <c r="L94" s="31"/>
      <c r="M94" s="41" t="str">
        <f>E94</f>
        <v>Doctors, nurses, health agents, and community-health volunteers who have received training on injections can provide Depo-Provera. Depo-Provera is available at all levels of the public health system.</v>
      </c>
      <c r="N94" s="31"/>
      <c r="O94" s="7"/>
      <c r="P94" s="7" t="str">
        <f>C94</f>
        <v>Injections (Depo-Provera)</v>
      </c>
      <c r="Q94" s="31"/>
      <c r="R94" s="31"/>
      <c r="S94" s="31"/>
      <c r="T94" s="20"/>
      <c r="U94" s="75" t="str">
        <f>E94</f>
        <v>Doctors, nurses, health agents, and community-health volunteers who have received training on injections can provide Depo-Provera. Depo-Provera is available at all levels of the public health system.</v>
      </c>
      <c r="V94" s="20"/>
      <c r="W94" s="68"/>
      <c r="X94" s="68"/>
      <c r="Y94" s="69"/>
      <c r="Z94" s="86"/>
    </row>
    <row r="95" spans="1:26" s="143" customFormat="1" ht="120" customHeight="1">
      <c r="A95" s="290"/>
      <c r="B95" s="204" t="s">
        <v>234</v>
      </c>
      <c r="C95" s="650" t="s">
        <v>1062</v>
      </c>
      <c r="D95" s="688"/>
      <c r="E95" s="678" t="s">
        <v>1063</v>
      </c>
      <c r="F95" s="681"/>
      <c r="G95" s="689" t="s">
        <v>1064</v>
      </c>
      <c r="H95" s="690"/>
      <c r="I95" s="593"/>
      <c r="J95" s="40" t="str">
        <f>G95</f>
        <v>Only doctors, midwives and nurses who have received special training on insertion and removal of IUDs or implants can provide IUDs and impants. IUDs and impants are available at all levels of the private health system.</v>
      </c>
      <c r="K95" s="7"/>
      <c r="L95" s="31"/>
      <c r="M95" s="41" t="str">
        <f>E95</f>
        <v>Only doctors, midwives and nurses who have received special training on insertion and removal of IUDs or implants can provide IUDs and impants. IUDs and impants are available at all levels of the public health system.</v>
      </c>
      <c r="N95" s="31"/>
      <c r="O95" s="7"/>
      <c r="P95" s="7" t="str">
        <f>C95</f>
        <v>Implants (Implanon) and IUDs</v>
      </c>
      <c r="Q95" s="31"/>
      <c r="R95" s="31"/>
      <c r="S95" s="31"/>
      <c r="T95" s="20"/>
      <c r="U95" s="75" t="str">
        <f>E95</f>
        <v>Only doctors, midwives and nurses who have received special training on insertion and removal of IUDs or implants can provide IUDs and impants. IUDs and impants are available at all levels of the public health system.</v>
      </c>
      <c r="V95" s="20"/>
      <c r="W95" s="68"/>
      <c r="X95" s="68"/>
      <c r="Y95" s="69"/>
      <c r="Z95" s="86"/>
    </row>
    <row r="96" spans="1:26" s="143" customFormat="1" ht="190.5" customHeight="1" thickBot="1">
      <c r="A96" s="290"/>
      <c r="B96" s="205" t="s">
        <v>235</v>
      </c>
      <c r="C96" s="660" t="s">
        <v>1065</v>
      </c>
      <c r="D96" s="691"/>
      <c r="E96" s="682" t="s">
        <v>1066</v>
      </c>
      <c r="F96" s="684"/>
      <c r="G96" s="692" t="s">
        <v>1067</v>
      </c>
      <c r="H96" s="693"/>
      <c r="I96" s="593"/>
      <c r="J96" s="40" t="str">
        <f>G96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v>
      </c>
      <c r="K96" s="7"/>
      <c r="L96" s="31"/>
      <c r="M96" s="41" t="str">
        <f>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N96" s="31"/>
      <c r="O96" s="7"/>
      <c r="P96" s="7" t="str">
        <f>C96</f>
        <v>Tubal ligations and vasectomies</v>
      </c>
      <c r="Q96" s="31"/>
      <c r="R96" s="31"/>
      <c r="S96" s="31"/>
      <c r="T96" s="20"/>
      <c r="U96" s="75" t="str">
        <f>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78</v>
      </c>
      <c r="H117" s="647"/>
      <c r="I117" s="43"/>
      <c r="J117" s="40" t="str">
        <f>G117</f>
        <v>Yes</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1068</v>
      </c>
      <c r="E121" s="650"/>
      <c r="F121" s="650"/>
      <c r="G121" s="650"/>
      <c r="H121" s="651"/>
      <c r="I121" s="43"/>
      <c r="J121" s="30"/>
      <c r="K121" s="7" t="str">
        <f>A121</f>
        <v xml:space="preserve">D10. Name of the list(s)
</v>
      </c>
      <c r="L121" s="7"/>
      <c r="M121" s="31"/>
      <c r="N121" s="31"/>
      <c r="O121" s="7" t="str">
        <f>D121</f>
        <v>Liste Nationale des Médicaments Essentiels (National Essential Medicines List)</v>
      </c>
      <c r="P121" s="31"/>
      <c r="Q121" s="1"/>
      <c r="R121" s="31"/>
      <c r="S121" s="32"/>
      <c r="T121" s="2"/>
      <c r="U121" s="2"/>
      <c r="V121" s="2"/>
      <c r="W121" s="57"/>
      <c r="X121" s="57"/>
      <c r="Y121" s="1"/>
      <c r="Z121" s="92"/>
    </row>
    <row r="122" spans="1:26" s="209" customFormat="1" ht="34.5" customHeight="1">
      <c r="A122" s="652" t="s">
        <v>260</v>
      </c>
      <c r="B122" s="644"/>
      <c r="C122" s="645"/>
      <c r="D122" s="649" t="s">
        <v>1069</v>
      </c>
      <c r="E122" s="650"/>
      <c r="F122" s="650"/>
      <c r="G122" s="650"/>
      <c r="H122" s="651"/>
      <c r="I122" s="43"/>
      <c r="J122" s="30"/>
      <c r="K122" s="7" t="str">
        <f>A122</f>
        <v xml:space="preserve">D11. Notes about the list(s)
</v>
      </c>
      <c r="L122" s="7"/>
      <c r="M122" s="31"/>
      <c r="N122" s="31"/>
      <c r="O122" s="7" t="str">
        <f>D122</f>
        <v xml:space="preserve">The list is updated every two years. </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2007</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78</v>
      </c>
      <c r="H126" s="647"/>
      <c r="I126" s="43"/>
      <c r="J126" s="40" t="str">
        <f>G126</f>
        <v>Yes</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78</v>
      </c>
      <c r="H134" s="647"/>
      <c r="I134" s="599"/>
      <c r="J134" s="40" t="str">
        <f t="shared" si="5"/>
        <v>Yes</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78</v>
      </c>
      <c r="H135" s="647"/>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78</v>
      </c>
      <c r="H141" s="647"/>
      <c r="I141" s="599"/>
      <c r="J141" s="40" t="str">
        <f t="shared" si="5"/>
        <v>Yes</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668</v>
      </c>
      <c r="G142" s="650"/>
      <c r="H142" s="651"/>
      <c r="I142" s="599"/>
      <c r="J142" s="40"/>
      <c r="K142" s="7"/>
      <c r="L142" s="31"/>
      <c r="M142" s="7"/>
      <c r="N142" s="31"/>
      <c r="O142" s="31"/>
      <c r="P142" s="31"/>
      <c r="Q142" s="7" t="str">
        <f>F142</f>
        <v>1/11-12/11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1070</v>
      </c>
      <c r="G143" s="650"/>
      <c r="H143" s="651"/>
      <c r="I143" s="599"/>
      <c r="J143" s="40"/>
      <c r="K143" s="7"/>
      <c r="L143" s="7"/>
      <c r="M143" s="31"/>
      <c r="N143" s="31"/>
      <c r="O143" s="31"/>
      <c r="P143" s="31"/>
      <c r="Q143" s="7" t="str">
        <f>F143</f>
        <v>Monthly report for contraceptive supply - Ministry of Public Health</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1003" t="s">
        <v>1071</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Due to US Government policy restrictions after the 2009 unconstitutional change in government, USAID is not providing any contraceptives through the public sector at this time.</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1A00-000000000000}">
      <formula1>$Y$1:$Y$14</formula1>
    </dataValidation>
    <dataValidation type="list" allowBlank="1" showInputMessage="1" showErrorMessage="1" error="Please choose from the dropdown list." sqref="H24" xr:uid="{00000000-0002-0000-1A00-000001000000}">
      <formula1>$O$1:$O$7</formula1>
    </dataValidation>
    <dataValidation type="list" allowBlank="1" showInputMessage="1" showErrorMessage="1" error="Please choose from the dropdown list." sqref="F59:H59" xr:uid="{00000000-0002-0000-1A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A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A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A00-000005000000}">
      <formula1>$W$1:$W$5</formula1>
    </dataValidation>
  </dataValidations>
  <hyperlinks>
    <hyperlink ref="A5:C5" location="Introduction!R10" display="To jump to the Introduction sheet, click here." xr:uid="{00000000-0004-0000-1A00-000000000000}"/>
  </hyperlinks>
  <pageMargins left="0.7" right="0.7" top="0.75" bottom="0.75" header="0.3" footer="0.3"/>
  <pageSetup scale="60" fitToHeight="5" orientation="portrait" cellComments="atEnd" r:id="rId1"/>
  <rowBreaks count="4" manualBreakCount="4">
    <brk id="35" max="25" man="1"/>
    <brk id="62" max="25" man="1"/>
    <brk id="110" max="25" man="1"/>
    <brk id="149" max="7"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5">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1604</v>
      </c>
      <c r="B8" s="800"/>
      <c r="C8" s="800"/>
      <c r="D8" s="1077"/>
      <c r="E8" s="1077"/>
      <c r="F8" s="1077"/>
      <c r="G8" s="1077"/>
      <c r="H8" s="1077"/>
      <c r="I8" s="417"/>
      <c r="J8" s="406">
        <f>G8</f>
        <v>0</v>
      </c>
      <c r="K8" s="402" t="str">
        <f>A8</f>
        <v>Country: Malawi</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1072</v>
      </c>
      <c r="E13" s="679"/>
      <c r="F13" s="679"/>
      <c r="G13" s="679"/>
      <c r="H13" s="680"/>
      <c r="I13" s="417"/>
      <c r="J13" s="407"/>
      <c r="K13" s="402" t="str">
        <f>B13</f>
        <v>a. What is the name of the committee?</v>
      </c>
      <c r="L13" s="428" t="str">
        <f>D13</f>
        <v>Reproductive Health Commodity Security Coordinating Committee</v>
      </c>
      <c r="M13" s="401"/>
      <c r="N13" s="401"/>
      <c r="O13" s="403" t="str">
        <f>D13</f>
        <v>Reproductive Health Commodity Security Coordinating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1073</v>
      </c>
      <c r="G15" s="650"/>
      <c r="H15" s="651"/>
      <c r="I15" s="417"/>
      <c r="J15" s="407"/>
      <c r="K15" s="402" t="str">
        <f t="shared" ref="K15:K23" si="0">B15</f>
        <v>a. Social marketing</v>
      </c>
      <c r="L15" s="401"/>
      <c r="M15" s="401"/>
      <c r="N15" s="401"/>
      <c r="O15" s="402"/>
      <c r="P15" s="401"/>
      <c r="Q15" s="402" t="str">
        <f t="shared" ref="Q15:Q23" si="1">F15</f>
        <v>Population Services International (PSI) and Banja la Mtsogolo (BLM)</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1074</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Banja la Mtsogolo (BLM), Christian Health Association of Malawi (CHAM), Family Planning Association of Malawi (FPAM)</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1075</v>
      </c>
      <c r="G17" s="650"/>
      <c r="H17" s="651"/>
      <c r="I17" s="417"/>
      <c r="J17" s="407"/>
      <c r="K17" s="402" t="str">
        <f t="shared" si="0"/>
        <v>c. Commercial sector (for example: pharmacy associations, manufacturers, etc.)</v>
      </c>
      <c r="L17" s="401"/>
      <c r="M17" s="401"/>
      <c r="N17" s="401"/>
      <c r="O17" s="402"/>
      <c r="P17" s="401"/>
      <c r="Q17" s="402" t="str">
        <f t="shared" si="1"/>
        <v>Association of Private Practitioners</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1076</v>
      </c>
      <c r="G18" s="650"/>
      <c r="H18" s="651"/>
      <c r="I18" s="417"/>
      <c r="J18" s="407"/>
      <c r="K18" s="402" t="str">
        <f t="shared" si="0"/>
        <v>d. Donors</v>
      </c>
      <c r="L18" s="401"/>
      <c r="M18" s="401"/>
      <c r="N18" s="401"/>
      <c r="O18" s="402"/>
      <c r="P18" s="401"/>
      <c r="Q18" s="402" t="str">
        <f t="shared" si="1"/>
        <v>USAID, GIZ</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919</v>
      </c>
      <c r="G19" s="650"/>
      <c r="H19" s="651"/>
      <c r="I19" s="417"/>
      <c r="J19" s="407"/>
      <c r="K19" s="402" t="str">
        <f t="shared" si="0"/>
        <v>e. UN agencies</v>
      </c>
      <c r="L19" s="401"/>
      <c r="M19" s="401"/>
      <c r="N19" s="401"/>
      <c r="O19" s="402"/>
      <c r="P19" s="401"/>
      <c r="Q19" s="402" t="str">
        <f t="shared" si="1"/>
        <v>UNFPA, UNICEF</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1077</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Health Technical Support Services, Reproductive Health Unit (RHU), Department of Nursing, Planning Department</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1078</v>
      </c>
      <c r="G21" s="650"/>
      <c r="H21" s="651"/>
      <c r="I21" s="417"/>
      <c r="J21" s="407"/>
      <c r="K21" s="402" t="str">
        <f t="shared" si="0"/>
        <v>g. Central Medical Store or Central Warehouse</v>
      </c>
      <c r="L21" s="401"/>
      <c r="M21" s="401"/>
      <c r="N21" s="401"/>
      <c r="O21" s="402"/>
      <c r="P21" s="401"/>
      <c r="Q21" s="402" t="str">
        <f t="shared" si="1"/>
        <v>Central Medical Stores</v>
      </c>
      <c r="R21" s="401"/>
      <c r="S21" s="401"/>
      <c r="T21" s="175"/>
      <c r="U21" s="175"/>
      <c r="V21" s="175"/>
      <c r="W21" s="409"/>
      <c r="X21" s="409"/>
      <c r="Z21" s="427"/>
    </row>
    <row r="22" spans="1:134" s="143" customFormat="1" ht="30">
      <c r="A22" s="204"/>
      <c r="B22" s="713" t="s">
        <v>139</v>
      </c>
      <c r="C22" s="713"/>
      <c r="D22" s="570" t="s">
        <v>78</v>
      </c>
      <c r="E22" s="178" t="s">
        <v>138</v>
      </c>
      <c r="F22" s="649" t="s">
        <v>1079</v>
      </c>
      <c r="G22" s="650"/>
      <c r="H22" s="651"/>
      <c r="I22" s="417"/>
      <c r="J22" s="407"/>
      <c r="K22" s="402" t="str">
        <f t="shared" si="0"/>
        <v xml:space="preserve">h. Ministry of Finance or Ministry of Planning </v>
      </c>
      <c r="L22" s="401"/>
      <c r="M22" s="401"/>
      <c r="N22" s="401"/>
      <c r="O22" s="402"/>
      <c r="P22" s="401"/>
      <c r="Q22" s="402" t="str">
        <f t="shared" si="1"/>
        <v>Both Ministries (but have not attended any meeting so far)</v>
      </c>
      <c r="R22" s="401"/>
      <c r="S22" s="401"/>
      <c r="T22" s="175"/>
      <c r="U22" s="175"/>
      <c r="V22" s="175"/>
      <c r="W22" s="409"/>
      <c r="X22" s="409"/>
      <c r="Z22" s="427"/>
    </row>
    <row r="23" spans="1:134" s="142" customFormat="1" ht="30">
      <c r="A23" s="204"/>
      <c r="B23" s="713" t="s">
        <v>140</v>
      </c>
      <c r="C23" s="713"/>
      <c r="D23" s="570" t="s">
        <v>78</v>
      </c>
      <c r="E23" s="178" t="s">
        <v>138</v>
      </c>
      <c r="F23" s="649" t="s">
        <v>1080</v>
      </c>
      <c r="G23" s="650"/>
      <c r="H23" s="651"/>
      <c r="I23" s="417"/>
      <c r="J23" s="407"/>
      <c r="K23" s="406" t="str">
        <f t="shared" si="0"/>
        <v>i. Other (for example: partners)</v>
      </c>
      <c r="L23" s="407"/>
      <c r="M23" s="407"/>
      <c r="N23" s="407"/>
      <c r="O23" s="406"/>
      <c r="P23" s="407"/>
      <c r="Q23" s="406" t="str">
        <f t="shared" si="1"/>
        <v>National AIDS Commission, Save the Children, Malawi Health Equity Network, Clinton Health Access</v>
      </c>
      <c r="R23" s="407"/>
      <c r="S23" s="407"/>
      <c r="T23" s="407"/>
      <c r="U23" s="407"/>
      <c r="V23" s="407"/>
      <c r="W23" s="430"/>
      <c r="X23" s="430"/>
    </row>
    <row r="24" spans="1:134" s="143" customFormat="1">
      <c r="A24" s="652" t="s">
        <v>141</v>
      </c>
      <c r="B24" s="644"/>
      <c r="C24" s="644"/>
      <c r="D24" s="644"/>
      <c r="E24" s="644"/>
      <c r="F24" s="644"/>
      <c r="G24" s="644"/>
      <c r="H24" s="271" t="s">
        <v>91</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1081</v>
      </c>
      <c r="G26" s="181" t="s">
        <v>145</v>
      </c>
      <c r="H26" s="272" t="s">
        <v>1082</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104</v>
      </c>
      <c r="G28" s="273" t="s">
        <v>149</v>
      </c>
      <c r="H28" s="268" t="s">
        <v>102</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6725506</v>
      </c>
      <c r="H29" s="765"/>
      <c r="I29" s="439"/>
      <c r="J29" s="406">
        <f>G29</f>
        <v>6725506</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c r="AA29" s="1005"/>
      <c r="AB29" s="1005"/>
    </row>
    <row r="30" spans="1:134" s="143" customFormat="1" ht="60">
      <c r="A30" s="652" t="s">
        <v>151</v>
      </c>
      <c r="B30" s="644"/>
      <c r="C30" s="644"/>
      <c r="D30" s="644"/>
      <c r="E30" s="145" t="s">
        <v>1569</v>
      </c>
      <c r="F30" s="183" t="s">
        <v>152</v>
      </c>
      <c r="G30" s="766" t="s">
        <v>1083</v>
      </c>
      <c r="H30" s="767"/>
      <c r="I30" s="439"/>
      <c r="J30" s="406" t="str">
        <f>G30</f>
        <v>Health Technical Support Services with support from the USAID | DELIVER PROJECT and other partners and programs.</v>
      </c>
      <c r="K30" s="402"/>
      <c r="L30" s="401"/>
      <c r="M30" s="440" t="str">
        <f>E30</f>
        <v>01/11 - 12/11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89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c r="A35" s="204"/>
      <c r="B35" s="644" t="s">
        <v>160</v>
      </c>
      <c r="C35" s="644"/>
      <c r="D35" s="645"/>
      <c r="E35" s="146">
        <v>0</v>
      </c>
      <c r="F35" s="139" t="s">
        <v>1598</v>
      </c>
      <c r="G35" s="138"/>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89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89</v>
      </c>
      <c r="E40" s="146">
        <v>0</v>
      </c>
      <c r="F40" s="139" t="s">
        <v>1598</v>
      </c>
      <c r="G40" s="190"/>
      <c r="H40" s="280"/>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89</v>
      </c>
      <c r="E42" s="146">
        <v>0</v>
      </c>
      <c r="F42" s="139" t="s">
        <v>1598</v>
      </c>
      <c r="G42" s="190"/>
      <c r="H42" s="280"/>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0</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78</v>
      </c>
      <c r="E48" s="146">
        <f>627966+696663+486028+365374+6390+1225885+208702+669936+501786</f>
        <v>4788730</v>
      </c>
      <c r="F48" s="139" t="s">
        <v>1598</v>
      </c>
      <c r="G48" s="140" t="s">
        <v>771</v>
      </c>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1084</v>
      </c>
      <c r="E49" s="755"/>
      <c r="F49" s="755"/>
      <c r="G49" s="755"/>
      <c r="H49" s="756"/>
      <c r="I49" s="148"/>
      <c r="J49" s="438"/>
      <c r="K49" s="402" t="str">
        <f>C49</f>
        <v xml:space="preserve">i. Specify source(s) of in-kind donations </v>
      </c>
      <c r="L49" s="401"/>
      <c r="M49" s="401"/>
      <c r="N49" s="401"/>
      <c r="O49" s="403" t="str">
        <f>D49</f>
        <v>USAID &amp; UNFPA</v>
      </c>
      <c r="P49" s="401"/>
      <c r="Q49" s="401"/>
      <c r="R49" s="401"/>
      <c r="S49" s="401"/>
      <c r="T49" s="175"/>
      <c r="U49" s="175"/>
      <c r="V49" s="175"/>
      <c r="W49" s="409"/>
      <c r="X49" s="409"/>
      <c r="Z49" s="427"/>
    </row>
    <row r="50" spans="1:26" s="143" customFormat="1" ht="30">
      <c r="A50" s="277"/>
      <c r="B50" s="644" t="s">
        <v>182</v>
      </c>
      <c r="C50" s="645"/>
      <c r="D50" s="601" t="s">
        <v>99</v>
      </c>
      <c r="E50" s="146"/>
      <c r="F50" s="139" t="s">
        <v>1598</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1598</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90">
      <c r="A52" s="277"/>
      <c r="B52" s="644" t="s">
        <v>184</v>
      </c>
      <c r="C52" s="645"/>
      <c r="D52" s="193"/>
      <c r="E52" s="147">
        <f>E48+E50+E51</f>
        <v>4788730</v>
      </c>
      <c r="F52" s="194"/>
      <c r="G52" s="194"/>
      <c r="H52" s="280" t="s">
        <v>693</v>
      </c>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0</v>
      </c>
      <c r="G55" s="748" t="s">
        <v>1085</v>
      </c>
      <c r="H55" s="749"/>
      <c r="I55" s="439"/>
      <c r="J55" s="447" t="str">
        <f>G55</f>
        <v>There was Depo-Provera in the system that was procured by the government, but it was likely procured prior to July 2010.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490">
        <f>(E44+E52)/G29</f>
        <v>0.71202523646547933</v>
      </c>
      <c r="G56" s="748" t="s">
        <v>1086</v>
      </c>
      <c r="H56" s="749"/>
      <c r="I56" s="439"/>
      <c r="J56" s="447" t="str">
        <f>G56</f>
        <v>The quantification is not aligned with the government fiscal year. For calendar year 2011, the quantification amount was $6,725,506. For calendar year 2010, it was $5,480,837.</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96</v>
      </c>
      <c r="G60" s="650"/>
      <c r="H60" s="6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45.75" thickBot="1">
      <c r="A62" s="742" t="s">
        <v>194</v>
      </c>
      <c r="B62" s="633"/>
      <c r="C62" s="634"/>
      <c r="D62" s="659" t="s">
        <v>1087</v>
      </c>
      <c r="E62" s="660"/>
      <c r="F62" s="660"/>
      <c r="G62" s="660"/>
      <c r="H62" s="661"/>
      <c r="I62" s="417"/>
      <c r="J62" s="438"/>
      <c r="K62" s="402" t="str">
        <f>A62</f>
        <v xml:space="preserve">B14. Please note any additional comments about finance and procurement.
</v>
      </c>
      <c r="L62" s="401"/>
      <c r="M62" s="401"/>
      <c r="N62" s="401"/>
      <c r="O62" s="402" t="str">
        <f>D62</f>
        <v>There has been advocacy to have contraceptives have their own budget funds. RHU is taking the lead to have this taken on board during the budgeting process for 2012.</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99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78</v>
      </c>
      <c r="G73" s="571" t="s">
        <v>78</v>
      </c>
      <c r="H73" s="284" t="s">
        <v>99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78</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99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89</v>
      </c>
      <c r="E76" s="728"/>
      <c r="F76" s="571" t="s">
        <v>89</v>
      </c>
      <c r="G76" s="571" t="s">
        <v>78</v>
      </c>
      <c r="H76" s="284" t="s">
        <v>78</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1088</v>
      </c>
      <c r="D83" s="722" t="s">
        <v>1605</v>
      </c>
      <c r="E83" s="723"/>
      <c r="F83" s="574" t="s">
        <v>78</v>
      </c>
      <c r="G83" s="724" t="s">
        <v>78</v>
      </c>
      <c r="H83" s="725"/>
      <c r="I83" s="457"/>
      <c r="J83" s="447" t="str">
        <f>G83</f>
        <v>Yes</v>
      </c>
      <c r="K83" s="402" t="str">
        <f>B83</f>
        <v>a</v>
      </c>
      <c r="L83" s="401"/>
      <c r="M83" s="428">
        <f>E83</f>
        <v>0</v>
      </c>
      <c r="N83" s="401"/>
      <c r="O83" s="401"/>
      <c r="P83" s="401"/>
      <c r="Q83" s="401"/>
      <c r="R83" s="402"/>
      <c r="S83" s="402" t="str">
        <f>D83</f>
        <v>2012 - 2016</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ht="51.75" customHeight="1">
      <c r="A85" s="204"/>
      <c r="B85" s="644" t="s">
        <v>224</v>
      </c>
      <c r="C85" s="644"/>
      <c r="D85" s="645"/>
      <c r="E85" s="678" t="s">
        <v>1090</v>
      </c>
      <c r="F85" s="679"/>
      <c r="G85" s="679"/>
      <c r="H85" s="680"/>
      <c r="I85" s="457"/>
      <c r="J85" s="447"/>
      <c r="K85" s="402"/>
      <c r="L85" s="401"/>
      <c r="M85" s="428" t="str">
        <f>E85</f>
        <v>Handling fees are charged in the public sector and are differentiated for donated products and for those procured by the government. These have tended to limit access to the government procured commodities.</v>
      </c>
      <c r="N85" s="428" t="str">
        <f>E85</f>
        <v>Handling fees are charged in the public sector and are differentiated for donated products and for those procured by the government. These have tended to limit access to the government procured commodities.</v>
      </c>
      <c r="O85" s="401"/>
      <c r="P85" s="402"/>
      <c r="Q85" s="401"/>
      <c r="R85" s="402" t="str">
        <f>B85</f>
        <v>a. If yes, for which sectors (public, NGO, social marketing, commercial)?</v>
      </c>
      <c r="S85" s="401"/>
      <c r="T85" s="175"/>
      <c r="U85" s="175"/>
      <c r="V85" s="175"/>
      <c r="W85" s="409"/>
      <c r="X85" s="409"/>
      <c r="Z85" s="427"/>
    </row>
    <row r="86" spans="1:26" s="143" customFormat="1" ht="48" customHeight="1">
      <c r="A86" s="204"/>
      <c r="B86" s="644" t="s">
        <v>225</v>
      </c>
      <c r="C86" s="644"/>
      <c r="D86" s="645"/>
      <c r="E86" s="678" t="s">
        <v>1091</v>
      </c>
      <c r="F86" s="679"/>
      <c r="G86" s="679"/>
      <c r="H86" s="680"/>
      <c r="I86" s="457"/>
      <c r="J86" s="447"/>
      <c r="K86" s="402"/>
      <c r="L86" s="401"/>
      <c r="M86" s="428" t="str">
        <f>E86</f>
        <v>Cost is 12.5% handling fee plus commodity cost for the government procured commodities and only 5% handling fee for the donated commodities.</v>
      </c>
      <c r="N86" s="428" t="str">
        <f>E86</f>
        <v>Cost is 12.5% handling fee plus commodity cost for the government procured commodities and only 5% handling fee for the donated commodities.</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99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99</v>
      </c>
      <c r="E90" s="679"/>
      <c r="F90" s="679"/>
      <c r="G90" s="679"/>
      <c r="H90" s="680"/>
      <c r="I90" s="457"/>
      <c r="J90" s="447"/>
      <c r="K90" s="402" t="str">
        <f>B90</f>
        <v>a. If yes, describe the policies.</v>
      </c>
      <c r="L90" s="401"/>
      <c r="M90" s="401"/>
      <c r="N90" s="458"/>
      <c r="O90" s="403" t="str">
        <f>D90</f>
        <v>Don't know</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105">
      <c r="A94" s="290"/>
      <c r="B94" s="204" t="s">
        <v>222</v>
      </c>
      <c r="C94" s="650" t="s">
        <v>1092</v>
      </c>
      <c r="D94" s="688"/>
      <c r="E94" s="678" t="s">
        <v>1093</v>
      </c>
      <c r="F94" s="681"/>
      <c r="G94" s="689" t="s">
        <v>1094</v>
      </c>
      <c r="H94" s="690"/>
      <c r="I94" s="463"/>
      <c r="J94" s="447" t="str">
        <f>G94</f>
        <v>Only provided in accredited premises and by trained and registered personnel</v>
      </c>
      <c r="K94" s="402"/>
      <c r="L94" s="401"/>
      <c r="M94" s="428" t="str">
        <f>E94</f>
        <v>Provided in facilities by trained personnel. Only departure to this is through community DMPA provision by Health Surveillance Assistants (HSAs) who are a non-medical cadre who are trained to provide the method.</v>
      </c>
      <c r="N94" s="401"/>
      <c r="O94" s="402"/>
      <c r="P94" s="402" t="str">
        <f>C94</f>
        <v>Implants, injectables, and IUCDs</v>
      </c>
      <c r="Q94" s="401"/>
      <c r="R94" s="401"/>
      <c r="S94" s="401"/>
      <c r="T94" s="175"/>
      <c r="U94" s="462" t="str">
        <f>E94</f>
        <v>Provided in facilities by trained personnel. Only departure to this is through community DMPA provision by Health Surveillance Assistants (HSAs) who are a non-medical cadre who are trained to provide the method.</v>
      </c>
      <c r="V94" s="175"/>
      <c r="W94" s="409"/>
      <c r="X94" s="409"/>
      <c r="Z94" s="427"/>
    </row>
    <row r="95" spans="1:26" s="143" customFormat="1" ht="60">
      <c r="A95" s="290"/>
      <c r="B95" s="204" t="s">
        <v>234</v>
      </c>
      <c r="C95" s="650" t="s">
        <v>684</v>
      </c>
      <c r="D95" s="688"/>
      <c r="E95" s="678" t="s">
        <v>1095</v>
      </c>
      <c r="F95" s="681"/>
      <c r="G95" s="689" t="s">
        <v>1094</v>
      </c>
      <c r="H95" s="690"/>
      <c r="I95" s="463"/>
      <c r="J95" s="447" t="str">
        <f>G95</f>
        <v>Only provided in accredited premises and by trained and registered personnel</v>
      </c>
      <c r="K95" s="402"/>
      <c r="L95" s="401"/>
      <c r="M95" s="428" t="str">
        <f>E95</f>
        <v>Provided in facilities by trained personnel. Community Health Workers are also trained to provide the method.</v>
      </c>
      <c r="N95" s="401"/>
      <c r="O95" s="402"/>
      <c r="P95" s="402" t="str">
        <f>C95</f>
        <v>Orals</v>
      </c>
      <c r="Q95" s="401"/>
      <c r="R95" s="401"/>
      <c r="S95" s="401"/>
      <c r="T95" s="175"/>
      <c r="U95" s="462" t="str">
        <f>E95</f>
        <v>Provided in facilities by trained personnel. Community Health Workers are also trained to provide the method.</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2009</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1096</v>
      </c>
      <c r="E121" s="650"/>
      <c r="F121" s="650"/>
      <c r="G121" s="650"/>
      <c r="H121" s="651"/>
      <c r="I121" s="214"/>
      <c r="J121" s="473"/>
      <c r="K121" s="402" t="str">
        <f>A121</f>
        <v xml:space="preserve">D10. Name of the list(s)
</v>
      </c>
      <c r="L121" s="402"/>
      <c r="M121" s="401"/>
      <c r="N121" s="401"/>
      <c r="O121" s="402" t="str">
        <f>D121</f>
        <v>Malawi Essential Medicines List (MEML)</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2007</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89</v>
      </c>
      <c r="H125" s="647"/>
      <c r="I125" s="214"/>
      <c r="J125" s="447" t="str">
        <f>G125</f>
        <v>No</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78</v>
      </c>
      <c r="H127" s="647"/>
      <c r="I127" s="214"/>
      <c r="J127" s="447" t="str">
        <f>G127</f>
        <v>Yes</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c r="E129" s="660"/>
      <c r="F129" s="660"/>
      <c r="G129" s="660"/>
      <c r="H129" s="661"/>
      <c r="I129" s="214"/>
      <c r="J129" s="473"/>
      <c r="K129" s="402" t="str">
        <f>B129</f>
        <v>f. Notes about the Poverty Reduction Strategy Paper</v>
      </c>
      <c r="L129" s="402"/>
      <c r="M129" s="401"/>
      <c r="N129" s="401"/>
      <c r="O129" s="402">
        <f>D129</f>
        <v>0</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78</v>
      </c>
      <c r="H133" s="647"/>
      <c r="I133" s="417"/>
      <c r="J133" s="447" t="str">
        <f t="shared" ref="J133:J141" si="5">G133</f>
        <v>Yes</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78</v>
      </c>
      <c r="H134" s="647"/>
      <c r="I134" s="417"/>
      <c r="J134" s="447" t="str">
        <f t="shared" si="5"/>
        <v>Yes</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89</v>
      </c>
      <c r="H136" s="647"/>
      <c r="I136" s="417"/>
      <c r="J136" s="447" t="str">
        <f t="shared" si="5"/>
        <v>No</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89</v>
      </c>
      <c r="H137" s="647"/>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96</v>
      </c>
      <c r="H140" s="647"/>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1598</v>
      </c>
      <c r="G142" s="650"/>
      <c r="H142" s="651"/>
      <c r="I142" s="417"/>
      <c r="J142" s="447"/>
      <c r="K142" s="402"/>
      <c r="L142" s="401"/>
      <c r="M142" s="402"/>
      <c r="N142" s="401"/>
      <c r="O142" s="401"/>
      <c r="P142" s="401"/>
      <c r="Q142" s="402" t="str">
        <f>F142</f>
        <v>07/10 - 06/11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1097</v>
      </c>
      <c r="G143" s="650"/>
      <c r="H143" s="651"/>
      <c r="I143" s="417"/>
      <c r="J143" s="447"/>
      <c r="K143" s="402"/>
      <c r="L143" s="402"/>
      <c r="M143" s="401"/>
      <c r="N143" s="401"/>
      <c r="O143" s="401"/>
      <c r="P143" s="401"/>
      <c r="Q143" s="402" t="str">
        <f>F143</f>
        <v>LMIS</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78</v>
      </c>
      <c r="H146" s="636"/>
      <c r="I146" s="476"/>
      <c r="J146" s="477" t="str">
        <f>G146</f>
        <v>Yes</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135.75" thickBot="1">
      <c r="A147" s="637" t="s">
        <v>277</v>
      </c>
      <c r="B147" s="638"/>
      <c r="C147" s="639"/>
      <c r="D147" s="640" t="s">
        <v>1098</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4">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A29:AB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6:F146"/>
    <mergeCell ref="G146:H146"/>
    <mergeCell ref="A147:C147"/>
    <mergeCell ref="D147:H147"/>
    <mergeCell ref="A148:H148"/>
    <mergeCell ref="A149:H149"/>
    <mergeCell ref="B141:F141"/>
    <mergeCell ref="G141:H141"/>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xr:uid="{00000000-0002-0000-1B00-000000000000}">
      <formula1>$Y$1:$Y$14</formula1>
    </dataValidation>
    <dataValidation type="list" allowBlank="1" showInputMessage="1" showErrorMessage="1" error="Please choose from the dropdown list." sqref="H24" xr:uid="{00000000-0002-0000-1B00-000001000000}">
      <formula1>$O$1:$O$7</formula1>
    </dataValidation>
    <dataValidation type="list" allowBlank="1" showInputMessage="1" showErrorMessage="1" error="Please choose from the dropdown list." sqref="F59:H59" xr:uid="{00000000-0002-0000-1B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B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B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B00-000005000000}">
      <formula1>$W$1:$W$5</formula1>
    </dataValidation>
  </dataValidations>
  <hyperlinks>
    <hyperlink ref="A5:C5" location="Introduction!R10" display="To jump to the Introduction sheet, click here." xr:uid="{00000000-0004-0000-1B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5">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1606</v>
      </c>
      <c r="B8" s="800"/>
      <c r="C8" s="800"/>
      <c r="D8" s="1077"/>
      <c r="E8" s="1077"/>
      <c r="F8" s="1077"/>
      <c r="G8" s="1077"/>
      <c r="H8" s="1077"/>
      <c r="I8" s="599"/>
      <c r="J8" s="54">
        <f>G8</f>
        <v>0</v>
      </c>
      <c r="K8" s="7" t="str">
        <f>A8</f>
        <v>Country: Mali</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45">
      <c r="A13" s="269"/>
      <c r="B13" s="644" t="s">
        <v>124</v>
      </c>
      <c r="C13" s="645"/>
      <c r="D13" s="678" t="s">
        <v>1099</v>
      </c>
      <c r="E13" s="679"/>
      <c r="F13" s="679"/>
      <c r="G13" s="679"/>
      <c r="H13" s="680"/>
      <c r="I13" s="599"/>
      <c r="J13" s="35"/>
      <c r="K13" s="7" t="str">
        <f>B13</f>
        <v>a. What is the name of the committee?</v>
      </c>
      <c r="L13" s="41" t="str">
        <f>D13</f>
        <v>National Committee for Monitoring the Reproductive Health Commodity Security Plan (Comission Nationale de Suivi du Plan de Sécurisation des Produits de la Santé de la Reproduction)</v>
      </c>
      <c r="M13" s="31"/>
      <c r="N13" s="31"/>
      <c r="O13" s="34" t="str">
        <f>D13</f>
        <v>National Committee for Monitoring the Reproductive Health Commodity Security Plan (Comission Nationale de Suivi du Plan de Sécurisation des Produits de la Santé de la Reproduction)</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917</v>
      </c>
      <c r="G15" s="650"/>
      <c r="H15" s="651"/>
      <c r="I15" s="599"/>
      <c r="J15" s="35"/>
      <c r="K15" s="7" t="str">
        <f t="shared" ref="K15:K23" si="0">B15</f>
        <v>a. Social marketing</v>
      </c>
      <c r="L15" s="31"/>
      <c r="M15" s="31"/>
      <c r="N15" s="31"/>
      <c r="O15" s="7"/>
      <c r="P15" s="31"/>
      <c r="Q15" s="7" t="str">
        <f t="shared" ref="Q15:Q23" si="1">F15</f>
        <v>Population Services International (PSI)</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105">
      <c r="A16" s="204"/>
      <c r="B16" s="644" t="s">
        <v>129</v>
      </c>
      <c r="C16" s="645"/>
      <c r="D16" s="570" t="s">
        <v>78</v>
      </c>
      <c r="E16" s="178" t="s">
        <v>128</v>
      </c>
      <c r="F16" s="649" t="s">
        <v>1100</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60">
      <c r="A17" s="204"/>
      <c r="B17" s="644" t="s">
        <v>130</v>
      </c>
      <c r="C17" s="645"/>
      <c r="D17" s="570" t="s">
        <v>78</v>
      </c>
      <c r="E17" s="178" t="s">
        <v>128</v>
      </c>
      <c r="F17" s="649" t="s">
        <v>1101</v>
      </c>
      <c r="G17" s="650"/>
      <c r="H17" s="651"/>
      <c r="I17" s="599"/>
      <c r="J17" s="35"/>
      <c r="K17" s="7" t="str">
        <f t="shared" si="0"/>
        <v>c. Commercial sector (for example: pharmacy associations, manufacturers, etc.)</v>
      </c>
      <c r="L17" s="31"/>
      <c r="M17" s="31"/>
      <c r="N17" s="31"/>
      <c r="O17" s="7"/>
      <c r="P17" s="31"/>
      <c r="Q17" s="7" t="str">
        <f t="shared" si="1"/>
        <v>Conseil National de l'ordre des Pharmaciens (CNOP) de l'ordre des Médecins (CNOM) et de l'ordre des Sages Femme (CNOS) (National Council of Pharmacists, Physicians and Midwives)</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1102</v>
      </c>
      <c r="G18" s="650"/>
      <c r="H18" s="651"/>
      <c r="I18" s="599"/>
      <c r="J18" s="35"/>
      <c r="K18" s="7" t="str">
        <f t="shared" si="0"/>
        <v>d. Donors</v>
      </c>
      <c r="L18" s="31"/>
      <c r="M18" s="31"/>
      <c r="N18" s="31"/>
      <c r="O18" s="7"/>
      <c r="P18" s="31"/>
      <c r="Q18" s="7" t="str">
        <f t="shared" si="1"/>
        <v>USAID, KfW, UNFPA</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817</v>
      </c>
      <c r="G19" s="650"/>
      <c r="H19" s="651"/>
      <c r="I19" s="599"/>
      <c r="J19" s="35"/>
      <c r="K19" s="7" t="str">
        <f t="shared" si="0"/>
        <v>e. UN agencies</v>
      </c>
      <c r="L19" s="31"/>
      <c r="M19" s="31"/>
      <c r="N19" s="31"/>
      <c r="O19" s="7"/>
      <c r="P19" s="31"/>
      <c r="Q19" s="7" t="str">
        <f t="shared" si="1"/>
        <v>UNFPA, UNICEF, WHO</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120">
      <c r="A20" s="204"/>
      <c r="B20" s="644" t="s">
        <v>135</v>
      </c>
      <c r="C20" s="645"/>
      <c r="D20" s="570" t="s">
        <v>78</v>
      </c>
      <c r="E20" s="178" t="s">
        <v>136</v>
      </c>
      <c r="F20" s="649" t="s">
        <v>1103</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1104</v>
      </c>
      <c r="G21" s="650"/>
      <c r="H21" s="651"/>
      <c r="I21" s="599"/>
      <c r="J21" s="35"/>
      <c r="K21" s="7" t="str">
        <f t="shared" si="0"/>
        <v>g. Central Medical Store or Central Warehouse</v>
      </c>
      <c r="L21" s="31"/>
      <c r="M21" s="31"/>
      <c r="N21" s="31"/>
      <c r="O21" s="7"/>
      <c r="P21" s="31"/>
      <c r="Q21" s="7" t="str">
        <f t="shared" si="1"/>
        <v>Pharmacie Populaire du Mali (PPM)</v>
      </c>
      <c r="R21" s="31"/>
      <c r="S21" s="31"/>
      <c r="T21" s="20"/>
      <c r="U21" s="20"/>
      <c r="V21" s="20"/>
      <c r="W21" s="68"/>
      <c r="X21" s="68"/>
      <c r="Y21" s="69"/>
      <c r="Z21" s="86"/>
    </row>
    <row r="22" spans="1:134" s="143" customFormat="1" ht="30">
      <c r="A22" s="204"/>
      <c r="B22" s="713" t="s">
        <v>139</v>
      </c>
      <c r="C22" s="713"/>
      <c r="D22" s="570" t="s">
        <v>78</v>
      </c>
      <c r="E22" s="178" t="s">
        <v>138</v>
      </c>
      <c r="F22" s="649" t="s">
        <v>1105</v>
      </c>
      <c r="G22" s="650"/>
      <c r="H22" s="651"/>
      <c r="I22" s="599"/>
      <c r="J22" s="35"/>
      <c r="K22" s="7" t="str">
        <f t="shared" si="0"/>
        <v xml:space="preserve">h. Ministry of Finance or Ministry of Planning </v>
      </c>
      <c r="L22" s="31"/>
      <c r="M22" s="31"/>
      <c r="N22" s="31"/>
      <c r="O22" s="7"/>
      <c r="P22" s="31"/>
      <c r="Q22" s="7" t="str">
        <f t="shared" si="1"/>
        <v>Direction de la Finance et des Matériels (DFM) of MOH and MOF</v>
      </c>
      <c r="R22" s="31"/>
      <c r="S22" s="31"/>
      <c r="T22" s="20"/>
      <c r="U22" s="20"/>
      <c r="V22" s="20"/>
      <c r="W22" s="68"/>
      <c r="X22" s="68"/>
      <c r="Y22" s="69"/>
      <c r="Z22" s="86"/>
    </row>
    <row r="23" spans="1:134" s="142" customFormat="1" ht="30">
      <c r="A23" s="204"/>
      <c r="B23" s="713" t="s">
        <v>140</v>
      </c>
      <c r="C23" s="713"/>
      <c r="D23" s="570" t="s">
        <v>78</v>
      </c>
      <c r="E23" s="178" t="s">
        <v>138</v>
      </c>
      <c r="F23" s="649" t="s">
        <v>1106</v>
      </c>
      <c r="G23" s="650"/>
      <c r="H23" s="651"/>
      <c r="I23" s="599"/>
      <c r="J23" s="35"/>
      <c r="K23" s="54" t="str">
        <f t="shared" si="0"/>
        <v>i. Other (for example: partners)</v>
      </c>
      <c r="L23" s="35"/>
      <c r="M23" s="35"/>
      <c r="N23" s="35"/>
      <c r="O23" s="54"/>
      <c r="P23" s="35"/>
      <c r="Q23" s="54" t="str">
        <f t="shared" si="1"/>
        <v>Direction Nationnale de la Promotion de la Famille (DPF), FENASCOM</v>
      </c>
      <c r="R23" s="35"/>
      <c r="S23" s="35"/>
      <c r="T23" s="35"/>
      <c r="U23" s="35"/>
      <c r="V23" s="35"/>
      <c r="W23" s="120"/>
      <c r="X23" s="120"/>
      <c r="Y23" s="118"/>
      <c r="Z23" s="118"/>
    </row>
    <row r="24" spans="1:134" s="143" customFormat="1">
      <c r="A24" s="652" t="s">
        <v>141</v>
      </c>
      <c r="B24" s="644"/>
      <c r="C24" s="644"/>
      <c r="D24" s="644"/>
      <c r="E24" s="644"/>
      <c r="F24" s="644"/>
      <c r="G24" s="644"/>
      <c r="H24" s="271"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1107</v>
      </c>
      <c r="G26" s="181" t="s">
        <v>145</v>
      </c>
      <c r="H26" s="272" t="s">
        <v>99</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1433226</v>
      </c>
      <c r="H29" s="765"/>
      <c r="I29" s="10"/>
      <c r="J29" s="54">
        <f>G29</f>
        <v>1433226</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1569</v>
      </c>
      <c r="F30" s="183" t="s">
        <v>152</v>
      </c>
      <c r="G30" s="766" t="s">
        <v>1108</v>
      </c>
      <c r="H30" s="767"/>
      <c r="I30" s="10"/>
      <c r="J30" s="54" t="str">
        <f>G30</f>
        <v>DPM and Management Sciences for Health (MSH)/Strengthening Pharmaceutical Systems (SPS)</v>
      </c>
      <c r="K30" s="7"/>
      <c r="L30" s="31"/>
      <c r="M30" s="51" t="str">
        <f>E30</f>
        <v>01/11 - 12/11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90">
      <c r="A35" s="204"/>
      <c r="B35" s="644" t="s">
        <v>160</v>
      </c>
      <c r="C35" s="644"/>
      <c r="D35" s="645"/>
      <c r="E35" s="146">
        <v>218917</v>
      </c>
      <c r="F35" s="150" t="s">
        <v>1573</v>
      </c>
      <c r="G35" s="190" t="s">
        <v>1107</v>
      </c>
      <c r="H35" s="280" t="s">
        <v>1109</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90">
      <c r="A40" s="277"/>
      <c r="B40" s="644" t="s">
        <v>168</v>
      </c>
      <c r="C40" s="645"/>
      <c r="D40" s="601" t="s">
        <v>78</v>
      </c>
      <c r="E40" s="146">
        <v>169644</v>
      </c>
      <c r="F40" s="298" t="s">
        <v>668</v>
      </c>
      <c r="G40" s="190" t="s">
        <v>1111</v>
      </c>
      <c r="H40" s="276" t="s">
        <v>1109</v>
      </c>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1110</v>
      </c>
      <c r="E41" s="679"/>
      <c r="F41" s="679"/>
      <c r="G41" s="679"/>
      <c r="H41" s="680"/>
      <c r="I41" s="39"/>
      <c r="J41" s="36"/>
      <c r="K41" s="7" t="str">
        <f>C41</f>
        <v>i. Specify source(s) of internally generated funds spent (for example, from taxes or user fees)</v>
      </c>
      <c r="L41" s="31"/>
      <c r="M41" s="31"/>
      <c r="N41" s="31"/>
      <c r="O41" s="34" t="str">
        <f>D41</f>
        <v>Malian Government Fund</v>
      </c>
      <c r="P41" s="31"/>
      <c r="Q41" s="31"/>
      <c r="R41" s="31"/>
      <c r="S41" s="31"/>
      <c r="T41" s="20"/>
      <c r="U41" s="20"/>
      <c r="V41" s="20"/>
      <c r="W41" s="68"/>
      <c r="X41" s="68"/>
      <c r="Y41" s="69"/>
      <c r="Z41" s="86"/>
    </row>
    <row r="42" spans="1:26" s="143" customFormat="1" ht="60">
      <c r="A42" s="277"/>
      <c r="B42" s="644" t="s">
        <v>170</v>
      </c>
      <c r="C42" s="645"/>
      <c r="D42" s="601" t="s">
        <v>89</v>
      </c>
      <c r="E42" s="146">
        <v>0</v>
      </c>
      <c r="F42" s="298" t="s">
        <v>668</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169644</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45">
      <c r="A48" s="277"/>
      <c r="B48" s="644" t="s">
        <v>180</v>
      </c>
      <c r="C48" s="645"/>
      <c r="D48" s="601" t="s">
        <v>78</v>
      </c>
      <c r="E48" s="146">
        <v>1937250</v>
      </c>
      <c r="F48" s="139" t="s">
        <v>1573</v>
      </c>
      <c r="G48" s="140" t="s">
        <v>1113</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1112</v>
      </c>
      <c r="E49" s="755"/>
      <c r="F49" s="755"/>
      <c r="G49" s="755"/>
      <c r="H49" s="756"/>
      <c r="I49" s="148"/>
      <c r="J49" s="36"/>
      <c r="K49" s="7" t="str">
        <f>C49</f>
        <v xml:space="preserve">i. Specify source(s) of in-kind donations </v>
      </c>
      <c r="L49" s="31"/>
      <c r="M49" s="31"/>
      <c r="N49" s="31"/>
      <c r="O49" s="34" t="str">
        <f>D49</f>
        <v>$1,047,064 from USAID and $890,186 from UNFPA (for PPM)</v>
      </c>
      <c r="P49" s="31"/>
      <c r="Q49" s="31"/>
      <c r="R49" s="31"/>
      <c r="S49" s="31"/>
      <c r="T49" s="20"/>
      <c r="U49" s="20"/>
      <c r="V49" s="20"/>
      <c r="W49" s="68"/>
      <c r="X49" s="68"/>
      <c r="Y49" s="69"/>
      <c r="Z49" s="86"/>
    </row>
    <row r="50" spans="1:26" s="143" customFormat="1">
      <c r="A50" s="277"/>
      <c r="B50" s="644" t="s">
        <v>182</v>
      </c>
      <c r="C50" s="645"/>
      <c r="D50" s="601" t="s">
        <v>89</v>
      </c>
      <c r="E50" s="146">
        <v>0</v>
      </c>
      <c r="F50" s="139" t="s">
        <v>1573</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1573</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1937250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8.0518526323583431E-2</v>
      </c>
      <c r="G55" s="748" t="s">
        <v>1114</v>
      </c>
      <c r="H55" s="749"/>
      <c r="I55" s="10"/>
      <c r="J55" s="40" t="str">
        <f>G55</f>
        <v xml:space="preserve">Government-funded products were planned for the calendar period 1/11-12/11, but were delivered by May 2012. The majority of expenditures on public sector contraceptives comes from USAID and UNFPA.
</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1.470036128286816</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ht="30">
      <c r="A60" s="204"/>
      <c r="B60" s="644" t="s">
        <v>192</v>
      </c>
      <c r="C60" s="644"/>
      <c r="D60" s="644"/>
      <c r="E60" s="644"/>
      <c r="F60" s="649" t="s">
        <v>1115</v>
      </c>
      <c r="G60" s="650"/>
      <c r="H60" s="651"/>
      <c r="I60" s="10"/>
      <c r="J60" s="36"/>
      <c r="K60" s="7"/>
      <c r="L60" s="31"/>
      <c r="M60" s="52">
        <f>E60</f>
        <v>0</v>
      </c>
      <c r="N60" s="31"/>
      <c r="O60" s="31"/>
      <c r="P60" s="31"/>
      <c r="Q60" s="7" t="str">
        <f>F60</f>
        <v>MOH procurement unit (Directorate of Finance and Material)</v>
      </c>
      <c r="R60" s="34" t="str">
        <f>B60</f>
        <v>a. Specify entity</v>
      </c>
      <c r="S60" s="31"/>
      <c r="T60" s="20"/>
      <c r="U60" s="20"/>
      <c r="V60" s="20"/>
      <c r="W60" s="68"/>
      <c r="X60" s="68"/>
      <c r="Y60" s="69"/>
      <c r="Z60" s="86"/>
    </row>
    <row r="61" spans="1:26"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89</v>
      </c>
      <c r="E74" s="728"/>
      <c r="F74" s="571" t="s">
        <v>78</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89</v>
      </c>
      <c r="E75" s="728"/>
      <c r="F75" s="571" t="s">
        <v>78</v>
      </c>
      <c r="G75" s="571" t="s">
        <v>89</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78</v>
      </c>
      <c r="E76" s="728"/>
      <c r="F76" s="571" t="s">
        <v>78</v>
      </c>
      <c r="G76" s="571" t="s">
        <v>78</v>
      </c>
      <c r="H76" s="284"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t="s">
        <v>89</v>
      </c>
      <c r="E77" s="728"/>
      <c r="F77" s="571" t="s">
        <v>89</v>
      </c>
      <c r="G77" s="571" t="s">
        <v>89</v>
      </c>
      <c r="H77" s="284" t="s">
        <v>89</v>
      </c>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1116</v>
      </c>
      <c r="D83" s="722" t="s">
        <v>1607</v>
      </c>
      <c r="E83" s="723"/>
      <c r="F83" s="574" t="s">
        <v>89</v>
      </c>
      <c r="G83" s="724" t="s">
        <v>78</v>
      </c>
      <c r="H83" s="725"/>
      <c r="I83" s="17"/>
      <c r="J83" s="40" t="str">
        <f>G83</f>
        <v>Yes</v>
      </c>
      <c r="K83" s="7" t="str">
        <f>B83</f>
        <v>a</v>
      </c>
      <c r="L83" s="31"/>
      <c r="M83" s="41">
        <f>E83</f>
        <v>0</v>
      </c>
      <c r="N83" s="31"/>
      <c r="O83" s="31"/>
      <c r="P83" s="31"/>
      <c r="Q83" s="31"/>
      <c r="R83" s="7"/>
      <c r="S83" s="7" t="str">
        <f>D83</f>
        <v>2011 - 2015</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30">
      <c r="A85" s="204"/>
      <c r="B85" s="644" t="s">
        <v>224</v>
      </c>
      <c r="C85" s="644"/>
      <c r="D85" s="645"/>
      <c r="E85" s="678" t="s">
        <v>1117</v>
      </c>
      <c r="F85" s="679"/>
      <c r="G85" s="679"/>
      <c r="H85" s="680"/>
      <c r="I85" s="17"/>
      <c r="J85" s="40"/>
      <c r="K85" s="7"/>
      <c r="L85" s="31"/>
      <c r="M85" s="41" t="str">
        <f>E85</f>
        <v>Public, NGO, social marketing, and commercial sectors</v>
      </c>
      <c r="N85" s="41" t="str">
        <f>E85</f>
        <v>Public, NGO, social marketing, and commercial sectors</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99</v>
      </c>
      <c r="F86" s="679"/>
      <c r="G86" s="679"/>
      <c r="H86" s="680"/>
      <c r="I86" s="17"/>
      <c r="J86" s="40"/>
      <c r="K86" s="7"/>
      <c r="L86" s="31"/>
      <c r="M86" s="41" t="str">
        <f>E86</f>
        <v>Don't know</v>
      </c>
      <c r="N86" s="41" t="str">
        <f>E86</f>
        <v>Don't know</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45">
      <c r="A88" s="204"/>
      <c r="B88" s="644" t="s">
        <v>227</v>
      </c>
      <c r="C88" s="644"/>
      <c r="D88" s="678" t="s">
        <v>1118</v>
      </c>
      <c r="E88" s="679"/>
      <c r="F88" s="679"/>
      <c r="G88" s="679"/>
      <c r="H88" s="680"/>
      <c r="I88" s="17"/>
      <c r="J88" s="40"/>
      <c r="K88" s="7" t="str">
        <f>B88</f>
        <v>a. If yes, describe the policies.</v>
      </c>
      <c r="L88" s="31"/>
      <c r="M88" s="31"/>
      <c r="N88" s="33"/>
      <c r="O88" s="34" t="str">
        <f>D88</f>
        <v>(Contraceptives are sold in the private sector under the same administrative procedures as other products. There is not a policy of price controls as there is for contraceptives for the public sector [governed by a ministerial circular].)</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78</v>
      </c>
      <c r="H104" s="647"/>
      <c r="I104" s="593"/>
      <c r="J104" s="40" t="str">
        <f>G104</f>
        <v>Yes</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78</v>
      </c>
      <c r="H105" s="647"/>
      <c r="I105" s="593"/>
      <c r="J105" s="40" t="str">
        <f>G105</f>
        <v>Yes</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78</v>
      </c>
      <c r="H106" s="647"/>
      <c r="I106" s="593"/>
      <c r="J106" s="40" t="str">
        <f>G106</f>
        <v>Yes</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1119</v>
      </c>
      <c r="E107" s="679"/>
      <c r="F107" s="679"/>
      <c r="G107" s="679"/>
      <c r="H107" s="680"/>
      <c r="I107" s="593"/>
      <c r="J107" s="40"/>
      <c r="K107" s="7" t="str">
        <f>C107</f>
        <v>i. If yes, describe the exemptions.</v>
      </c>
      <c r="L107" s="31"/>
      <c r="M107" s="31"/>
      <c r="N107" s="33"/>
      <c r="O107" s="34" t="str">
        <f>D107</f>
        <v>Exemptions for HIV-positive people</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78</v>
      </c>
      <c r="H117" s="647"/>
      <c r="I117" s="43"/>
      <c r="J117" s="40" t="str">
        <f>G117</f>
        <v>Yes</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78</v>
      </c>
      <c r="H118" s="647"/>
      <c r="I118" s="43"/>
      <c r="J118" s="40" t="str">
        <f t="shared" si="3"/>
        <v>Yes</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1120</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2010</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1121</v>
      </c>
      <c r="E121" s="650"/>
      <c r="F121" s="650"/>
      <c r="G121" s="650"/>
      <c r="H121" s="651"/>
      <c r="I121" s="43"/>
      <c r="J121" s="30"/>
      <c r="K121" s="7" t="str">
        <f>A121</f>
        <v xml:space="preserve">D10. Name of the list(s)
</v>
      </c>
      <c r="L121" s="7"/>
      <c r="M121" s="31"/>
      <c r="N121" s="31"/>
      <c r="O121" s="7" t="str">
        <f>D121</f>
        <v>National Essential Medicine list (NEML)</v>
      </c>
      <c r="P121" s="31"/>
      <c r="Q121" s="1"/>
      <c r="R121" s="31"/>
      <c r="S121" s="32"/>
      <c r="T121" s="2"/>
      <c r="U121" s="2"/>
      <c r="V121" s="2"/>
      <c r="W121" s="57"/>
      <c r="X121" s="57"/>
      <c r="Y121" s="1"/>
      <c r="Z121" s="92"/>
    </row>
    <row r="122" spans="1:26" s="209" customFormat="1" ht="34.5" customHeight="1">
      <c r="A122" s="652" t="s">
        <v>260</v>
      </c>
      <c r="B122" s="644"/>
      <c r="C122" s="645"/>
      <c r="D122" s="649" t="s">
        <v>1122</v>
      </c>
      <c r="E122" s="650"/>
      <c r="F122" s="650"/>
      <c r="G122" s="650"/>
      <c r="H122" s="651"/>
      <c r="I122" s="43"/>
      <c r="J122" s="30"/>
      <c r="K122" s="7" t="str">
        <f>A122</f>
        <v xml:space="preserve">D11. Notes about the list(s)
</v>
      </c>
      <c r="L122" s="7"/>
      <c r="M122" s="31"/>
      <c r="N122" s="31"/>
      <c r="O122" s="7" t="str">
        <f>D122</f>
        <v>This list is revised every  two years. It includes 322 diseases and conditions, which correspond to 562 different forms and dosages of drugs.</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2008</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89</v>
      </c>
      <c r="H136" s="647"/>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78</v>
      </c>
      <c r="H138" s="647"/>
      <c r="I138" s="599"/>
      <c r="J138" s="40" t="str">
        <f t="shared" si="5"/>
        <v>Yes</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89</v>
      </c>
      <c r="H141" s="647"/>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1573</v>
      </c>
      <c r="G142" s="650"/>
      <c r="H142" s="651"/>
      <c r="I142" s="599"/>
      <c r="J142" s="40"/>
      <c r="K142" s="7"/>
      <c r="L142" s="31"/>
      <c r="M142" s="7"/>
      <c r="N142" s="31"/>
      <c r="O142" s="31"/>
      <c r="P142" s="31"/>
      <c r="Q142" s="7" t="str">
        <f>F142</f>
        <v>1/11 - 12/11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1123</v>
      </c>
      <c r="G143" s="650"/>
      <c r="H143" s="651"/>
      <c r="I143" s="599"/>
      <c r="J143" s="40"/>
      <c r="K143" s="7"/>
      <c r="L143" s="7"/>
      <c r="M143" s="31"/>
      <c r="N143" s="31"/>
      <c r="O143" s="31"/>
      <c r="P143" s="31"/>
      <c r="Q143" s="7" t="str">
        <f>F143</f>
        <v>Procurement Planing and Monitoring Report of contraceptives, DPM</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35.25" customHeight="1" thickBot="1">
      <c r="A147" s="637" t="s">
        <v>277</v>
      </c>
      <c r="B147" s="638"/>
      <c r="C147" s="639"/>
      <c r="D147" s="640" t="s">
        <v>1124</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 xml:space="preserve">Challenges: less access to services, and logistics and management information system for distribution is not functional or sufficient. </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1C00-000000000000}">
      <formula1>$Y$1:$Y$14</formula1>
    </dataValidation>
    <dataValidation type="list" allowBlank="1" showInputMessage="1" showErrorMessage="1" error="Please choose from the dropdown list." sqref="H24" xr:uid="{00000000-0002-0000-1C00-000001000000}">
      <formula1>$O$1:$O$7</formula1>
    </dataValidation>
    <dataValidation type="list" allowBlank="1" showInputMessage="1" showErrorMessage="1" error="Please choose from the dropdown list." sqref="F59:H59" xr:uid="{00000000-0002-0000-1C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C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C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C00-000005000000}">
      <formula1>$W$1:$W$5</formula1>
    </dataValidation>
  </dataValidations>
  <hyperlinks>
    <hyperlink ref="A5:C5" location="Introduction!R10" display="To jump to the Introduction sheet, click here." xr:uid="{00000000-0004-0000-1C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5"/>
  <dimension ref="A1:ED176"/>
  <sheetViews>
    <sheetView view="pageBreakPreview" zoomScaleNormal="100" zoomScaleSheetLayoutView="100" workbookViewId="0">
      <selection activeCell="Z1" sqref="Z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15.75">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30"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34.5" customHeight="1">
      <c r="A6" s="172" t="s">
        <v>101</v>
      </c>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60">
      <c r="A7" s="778" t="s">
        <v>103</v>
      </c>
      <c r="B7" s="779"/>
      <c r="C7" s="779"/>
      <c r="D7" s="779"/>
      <c r="E7" s="779"/>
      <c r="F7" s="779"/>
      <c r="G7" s="779"/>
      <c r="H7" s="779"/>
      <c r="I7" s="8"/>
      <c r="N7" s="7"/>
      <c r="O7" s="7" t="s">
        <v>99</v>
      </c>
      <c r="R7" s="7" t="s">
        <v>99</v>
      </c>
      <c r="T7" s="136"/>
      <c r="X7" s="45" t="str">
        <f>A7</f>
        <v xml:space="preserve">Note: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45">
      <c r="A8" s="775" t="s">
        <v>105</v>
      </c>
      <c r="B8" s="775"/>
      <c r="C8" s="775"/>
      <c r="D8" s="1077" t="s">
        <v>106</v>
      </c>
      <c r="E8" s="1077"/>
      <c r="F8" s="1077"/>
      <c r="G8" s="1077" t="s">
        <v>107</v>
      </c>
      <c r="H8" s="1077"/>
      <c r="I8" s="599"/>
      <c r="J8" s="54" t="str">
        <f>G8</f>
        <v>Job title:</v>
      </c>
      <c r="K8" s="7" t="str">
        <f>A8</f>
        <v>Country:</v>
      </c>
      <c r="N8" s="7"/>
      <c r="P8" s="31" t="s">
        <v>108</v>
      </c>
      <c r="T8" s="136" t="str">
        <f>D8</f>
        <v xml:space="preserve">Respondent's name:
</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2" customHeight="1">
      <c r="A9" s="1077" t="s">
        <v>110</v>
      </c>
      <c r="B9" s="1077"/>
      <c r="C9" s="1077"/>
      <c r="D9" s="1077" t="s">
        <v>111</v>
      </c>
      <c r="E9" s="1077"/>
      <c r="F9" s="1078" t="s">
        <v>112</v>
      </c>
      <c r="G9" s="1077" t="s">
        <v>113</v>
      </c>
      <c r="H9" s="1077"/>
      <c r="J9" s="54" t="str">
        <f>G9</f>
        <v xml:space="preserve">Date (dd/mm/yy): </v>
      </c>
      <c r="K9" s="7" t="str">
        <f>A9</f>
        <v>Organization:</v>
      </c>
      <c r="O9" s="7" t="s">
        <v>114</v>
      </c>
      <c r="Q9" s="31" t="s">
        <v>115</v>
      </c>
      <c r="S9" s="45" t="str">
        <f>D9</f>
        <v xml:space="preserve">E-mail: 
</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87.5" customHeight="1" thickBot="1">
      <c r="A10" s="769" t="s">
        <v>117</v>
      </c>
      <c r="B10" s="770"/>
      <c r="C10" s="770"/>
      <c r="D10" s="770"/>
      <c r="E10" s="770"/>
      <c r="F10" s="770"/>
      <c r="G10" s="770"/>
      <c r="H10" s="770"/>
      <c r="I10" s="94" t="s">
        <v>118</v>
      </c>
      <c r="J10" s="31"/>
      <c r="K10" s="7"/>
      <c r="L10" s="31"/>
      <c r="M10" s="31"/>
      <c r="N10" s="31"/>
      <c r="O10" s="7"/>
      <c r="P10" s="31"/>
      <c r="Q10" s="31"/>
      <c r="R10" s="31" t="s">
        <v>73</v>
      </c>
      <c r="S10" s="32"/>
      <c r="T10" s="32"/>
      <c r="U10" s="32"/>
      <c r="V10" s="32"/>
      <c r="W10" s="32"/>
      <c r="X10" s="216" t="str">
        <f>A10</f>
        <v>Instructions: 
  -  Please indicate your answers in the white spaces. Some questions contain dropdown lists for your selection. 
  -  If the question is not applicable, please choose "N/A". If you do not know the answer, please choose "don't know". 
  -  If the answer you've entered is longer than the space provided, you can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handout contains clarifications on select questions.
Thank you for completing this survey.</v>
      </c>
      <c r="Y10" s="1079" t="s">
        <v>119</v>
      </c>
      <c r="Z10" s="1079"/>
      <c r="AA10" s="631"/>
      <c r="AB10" s="632"/>
      <c r="AC10" s="632"/>
      <c r="AD10" s="632"/>
      <c r="AE10" s="632"/>
      <c r="AF10" s="632"/>
      <c r="AG10" s="632"/>
      <c r="AH10" s="632"/>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63"/>
      <c r="AB11" s="1063"/>
      <c r="AC11" s="1063"/>
      <c r="AD11" s="1063"/>
      <c r="AE11" s="1063"/>
      <c r="AF11" s="1063"/>
      <c r="AG11" s="1063"/>
      <c r="AH11" s="1063"/>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c r="E13" s="679"/>
      <c r="F13" s="679"/>
      <c r="G13" s="679"/>
      <c r="H13" s="680"/>
      <c r="I13" s="599"/>
      <c r="J13" s="35"/>
      <c r="K13" s="7" t="str">
        <f>B13</f>
        <v>a. What is the name of the committee?</v>
      </c>
      <c r="L13" s="41">
        <f>D13</f>
        <v>0</v>
      </c>
      <c r="M13" s="31"/>
      <c r="N13" s="31"/>
      <c r="O13" s="34">
        <f>D13</f>
        <v>0</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c r="E18" s="178" t="s">
        <v>132</v>
      </c>
      <c r="F18" s="649"/>
      <c r="G18" s="650"/>
      <c r="H18" s="651"/>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c r="E19" s="178" t="s">
        <v>134</v>
      </c>
      <c r="F19" s="649"/>
      <c r="G19" s="650"/>
      <c r="H19" s="651"/>
      <c r="I19" s="599"/>
      <c r="J19" s="35"/>
      <c r="K19" s="7" t="str">
        <f t="shared" si="0"/>
        <v>e. UN agencies</v>
      </c>
      <c r="L19" s="31"/>
      <c r="M19" s="31"/>
      <c r="N19" s="31"/>
      <c r="O19" s="7"/>
      <c r="P19" s="31"/>
      <c r="Q19" s="7">
        <f t="shared" si="1"/>
        <v>0</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c r="E20" s="178" t="s">
        <v>136</v>
      </c>
      <c r="F20" s="649"/>
      <c r="G20" s="650"/>
      <c r="H20" s="651"/>
      <c r="I20" s="599"/>
      <c r="J20" s="35"/>
      <c r="K20" s="7" t="str">
        <f t="shared" si="0"/>
        <v>f. Ministry of Health (for example: logistics, reproductive health, family planning, maternal and child health, HIV/AIDS, pharmacy units, etc.)</v>
      </c>
      <c r="L20" s="31"/>
      <c r="M20" s="31"/>
      <c r="N20" s="31"/>
      <c r="O20" s="7"/>
      <c r="P20" s="31"/>
      <c r="Q20" s="28">
        <f t="shared" si="1"/>
        <v>0</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c r="E26" s="180" t="s">
        <v>144</v>
      </c>
      <c r="F26" s="137"/>
      <c r="G26" s="181" t="s">
        <v>145</v>
      </c>
      <c r="H26" s="272"/>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c r="G28" s="273" t="s">
        <v>149</v>
      </c>
      <c r="H28" s="268"/>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c r="H29" s="765"/>
      <c r="I29" s="10"/>
      <c r="J29" s="54">
        <f>G29</f>
        <v>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c r="F30" s="183" t="s">
        <v>152</v>
      </c>
      <c r="G30" s="766"/>
      <c r="H30" s="767"/>
      <c r="I30" s="10"/>
      <c r="J30" s="54">
        <f>G30</f>
        <v>0</v>
      </c>
      <c r="K30" s="7"/>
      <c r="L30" s="31"/>
      <c r="M30" s="51">
        <f>E30</f>
        <v>0</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4"/>
      <c r="B34" s="757"/>
      <c r="C34" s="757"/>
      <c r="D34" s="758"/>
      <c r="E34" s="184" t="s">
        <v>156</v>
      </c>
      <c r="F34" s="185" t="s">
        <v>157</v>
      </c>
      <c r="G34" s="186" t="s">
        <v>158</v>
      </c>
      <c r="H34" s="275"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c r="F35" s="150"/>
      <c r="G35" s="138"/>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c r="E40" s="146"/>
      <c r="F40" s="139"/>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c r="E41" s="679"/>
      <c r="F41" s="679"/>
      <c r="G41" s="679"/>
      <c r="H41" s="680"/>
      <c r="I41" s="39"/>
      <c r="J41" s="36"/>
      <c r="K41" s="7" t="str">
        <f>C41</f>
        <v>i. Specify source(s) of internally generated funds spent (for example, from taxes or user fees)</v>
      </c>
      <c r="L41" s="31"/>
      <c r="M41" s="31"/>
      <c r="N41" s="31"/>
      <c r="O41" s="34">
        <f>D41</f>
        <v>0</v>
      </c>
      <c r="P41" s="31"/>
      <c r="Q41" s="31"/>
      <c r="R41" s="31"/>
      <c r="S41" s="31"/>
      <c r="T41" s="20"/>
      <c r="U41" s="20"/>
      <c r="V41" s="20"/>
      <c r="W41" s="68"/>
      <c r="X41" s="68"/>
      <c r="Y41" s="69"/>
      <c r="Z41" s="86"/>
    </row>
    <row r="42" spans="1:26" s="143" customFormat="1" ht="60">
      <c r="A42" s="277"/>
      <c r="B42" s="644" t="s">
        <v>170</v>
      </c>
      <c r="C42" s="645"/>
      <c r="D42" s="601"/>
      <c r="E42" s="146"/>
      <c r="F42" s="139"/>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c r="E43" s="679"/>
      <c r="F43" s="679"/>
      <c r="G43" s="679"/>
      <c r="H43" s="680"/>
      <c r="I43" s="39"/>
      <c r="J43" s="36"/>
      <c r="K43" s="7" t="str">
        <f>C43</f>
        <v>i. Specify source(s) of other government funds spent (for example: basket funding or specific donor)</v>
      </c>
      <c r="L43" s="31"/>
      <c r="M43" s="31"/>
      <c r="N43" s="31"/>
      <c r="O43" s="34">
        <f>D43</f>
        <v>0</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c r="E48" s="146"/>
      <c r="F48" s="139"/>
      <c r="G48" s="140"/>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c r="E49" s="755"/>
      <c r="F49" s="755"/>
      <c r="G49" s="755"/>
      <c r="H49" s="756"/>
      <c r="I49" s="148"/>
      <c r="J49" s="36"/>
      <c r="K49" s="7" t="str">
        <f>C49</f>
        <v xml:space="preserve">i. Specify source(s) of in-kind donations </v>
      </c>
      <c r="L49" s="31"/>
      <c r="M49" s="31"/>
      <c r="N49" s="31"/>
      <c r="O49" s="34">
        <f>D49</f>
        <v>0</v>
      </c>
      <c r="P49" s="31"/>
      <c r="Q49" s="31"/>
      <c r="R49" s="31"/>
      <c r="S49" s="31"/>
      <c r="T49" s="20"/>
      <c r="U49" s="20"/>
      <c r="V49" s="20"/>
      <c r="W49" s="68"/>
      <c r="X49" s="68"/>
      <c r="Y49" s="69"/>
      <c r="Z49" s="86"/>
    </row>
    <row r="50" spans="1:26" s="143" customFormat="1">
      <c r="A50" s="277"/>
      <c r="B50" s="644" t="s">
        <v>182</v>
      </c>
      <c r="C50" s="645"/>
      <c r="D50" s="601"/>
      <c r="E50" s="146"/>
      <c r="F50" s="139"/>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c r="E51" s="146"/>
      <c r="F51" s="139"/>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t="e">
        <f>E44/(E44+E52)</f>
        <v>#DIV/0!</v>
      </c>
      <c r="G55" s="748" t="s">
        <v>187</v>
      </c>
      <c r="H55" s="749"/>
      <c r="I55" s="10"/>
      <c r="J55" s="40" t="str">
        <f>G55</f>
        <v xml:space="preserve">Comments:
</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t="e">
        <f>(E44+E52)/G29</f>
        <v>#DIV/0!</v>
      </c>
      <c r="G56" s="748" t="s">
        <v>189</v>
      </c>
      <c r="H56" s="749"/>
      <c r="I56" s="10"/>
      <c r="J56" s="40" t="str">
        <f>G56</f>
        <v xml:space="preserve">Comments: </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t="s">
        <v>187</v>
      </c>
      <c r="H57" s="749"/>
      <c r="I57" s="10"/>
      <c r="J57" s="40" t="str">
        <f>G57</f>
        <v xml:space="preserve">Comments:
</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c r="G59" s="741"/>
      <c r="H59" s="647"/>
      <c r="I59" s="11"/>
      <c r="J59" s="36"/>
      <c r="K59" s="7"/>
      <c r="L59" s="31"/>
      <c r="M59" s="31"/>
      <c r="N59" s="31"/>
      <c r="O59" s="31"/>
      <c r="P59" s="31"/>
      <c r="Q59" s="7">
        <f>F59</f>
        <v>0</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c r="G60" s="650"/>
      <c r="H60" s="651"/>
      <c r="I60" s="10"/>
      <c r="J60" s="36"/>
      <c r="K60" s="7"/>
      <c r="L60" s="31"/>
      <c r="M60" s="52">
        <f>E60</f>
        <v>0</v>
      </c>
      <c r="N60" s="31"/>
      <c r="O60" s="31"/>
      <c r="P60" s="31"/>
      <c r="Q60" s="7">
        <f>F60</f>
        <v>0</v>
      </c>
      <c r="R60" s="34" t="str">
        <f>B60</f>
        <v>a. Specify entity</v>
      </c>
      <c r="S60" s="31"/>
      <c r="T60" s="20"/>
      <c r="U60" s="20"/>
      <c r="V60" s="20"/>
      <c r="W60" s="68"/>
      <c r="X60" s="68"/>
      <c r="Y60" s="69"/>
      <c r="Z60" s="86"/>
    </row>
    <row r="61" spans="1:26" s="143" customFormat="1">
      <c r="A61" s="568"/>
      <c r="B61" s="567"/>
      <c r="C61" s="644" t="s">
        <v>193</v>
      </c>
      <c r="D61" s="644"/>
      <c r="E61" s="645"/>
      <c r="F61" s="646"/>
      <c r="G61" s="741"/>
      <c r="H61" s="647"/>
      <c r="I61" s="10"/>
      <c r="J61" s="36"/>
      <c r="K61" s="7"/>
      <c r="L61" s="31"/>
      <c r="M61" s="31"/>
      <c r="N61" s="31"/>
      <c r="O61" s="31"/>
      <c r="P61" s="31"/>
      <c r="Q61" s="7">
        <f>F61</f>
        <v>0</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c r="E66" s="728"/>
      <c r="F66" s="571"/>
      <c r="G66" s="571"/>
      <c r="H66" s="284"/>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c r="E67" s="728"/>
      <c r="F67" s="571"/>
      <c r="G67" s="571"/>
      <c r="H67" s="284"/>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c r="E68" s="728"/>
      <c r="F68" s="571"/>
      <c r="G68" s="571"/>
      <c r="H68" s="284"/>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c r="E69" s="728"/>
      <c r="F69" s="571"/>
      <c r="G69" s="571"/>
      <c r="H69" s="284"/>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c r="E70" s="728"/>
      <c r="F70" s="571"/>
      <c r="G70" s="571"/>
      <c r="H70" s="284"/>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c r="E71" s="728"/>
      <c r="F71" s="571"/>
      <c r="G71" s="571"/>
      <c r="H71" s="284"/>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c r="E72" s="728"/>
      <c r="F72" s="571"/>
      <c r="G72" s="571"/>
      <c r="H72" s="284"/>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c r="E73" s="728"/>
      <c r="F73" s="571"/>
      <c r="G73" s="571"/>
      <c r="H73" s="284"/>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c r="E74" s="728"/>
      <c r="F74" s="571"/>
      <c r="G74" s="571"/>
      <c r="H74" s="284"/>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c r="E75" s="728"/>
      <c r="F75" s="571"/>
      <c r="G75" s="571"/>
      <c r="H75" s="284"/>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c r="E76" s="728"/>
      <c r="F76" s="571"/>
      <c r="G76" s="571"/>
      <c r="H76" s="284"/>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c r="D83" s="722"/>
      <c r="E83" s="723"/>
      <c r="F83" s="574"/>
      <c r="G83" s="724"/>
      <c r="H83" s="725"/>
      <c r="I83" s="17"/>
      <c r="J83" s="40">
        <f>G83</f>
        <v>0</v>
      </c>
      <c r="K83" s="7" t="str">
        <f>B83</f>
        <v>a</v>
      </c>
      <c r="L83" s="31"/>
      <c r="M83" s="41">
        <f>E83</f>
        <v>0</v>
      </c>
      <c r="N83" s="31"/>
      <c r="O83" s="31"/>
      <c r="P83" s="31"/>
      <c r="Q83" s="31"/>
      <c r="R83" s="7"/>
      <c r="S83" s="7">
        <f>D83</f>
        <v>0</v>
      </c>
      <c r="T83" s="20"/>
      <c r="U83" s="20"/>
      <c r="V83" s="20"/>
      <c r="W83" s="68"/>
      <c r="X83" s="68"/>
      <c r="Y83" s="69"/>
      <c r="Z83" s="86"/>
    </row>
    <row r="84" spans="1:26" s="143" customFormat="1" ht="30">
      <c r="A84" s="705" t="s">
        <v>223</v>
      </c>
      <c r="B84" s="706"/>
      <c r="C84" s="706"/>
      <c r="D84" s="706"/>
      <c r="E84" s="706"/>
      <c r="F84" s="707"/>
      <c r="G84" s="708"/>
      <c r="H84" s="709"/>
      <c r="I84" s="17"/>
      <c r="J84" s="40"/>
      <c r="K84" s="7"/>
      <c r="L84" s="31"/>
      <c r="M84" s="31"/>
      <c r="N84" s="31"/>
      <c r="O84" s="31"/>
      <c r="P84" s="31"/>
      <c r="Q84" s="34">
        <f>F84</f>
        <v>0</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c r="F85" s="679"/>
      <c r="G85" s="679"/>
      <c r="H85" s="680"/>
      <c r="I85" s="17"/>
      <c r="J85" s="40"/>
      <c r="K85" s="7"/>
      <c r="L85" s="31"/>
      <c r="M85" s="41">
        <f>E85</f>
        <v>0</v>
      </c>
      <c r="N85" s="41">
        <f>E85</f>
        <v>0</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c r="F86" s="679"/>
      <c r="G86" s="679"/>
      <c r="H86" s="680"/>
      <c r="I86" s="17"/>
      <c r="J86" s="40"/>
      <c r="K86" s="7"/>
      <c r="L86" s="31"/>
      <c r="M86" s="41">
        <f>E86</f>
        <v>0</v>
      </c>
      <c r="N86" s="41">
        <f>E86</f>
        <v>0</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c r="E88" s="679"/>
      <c r="F88" s="679"/>
      <c r="G88" s="679"/>
      <c r="H88" s="680"/>
      <c r="I88" s="17"/>
      <c r="J88" s="40"/>
      <c r="K88" s="7" t="str">
        <f>B88</f>
        <v>a. If yes, describe the policies.</v>
      </c>
      <c r="L88" s="31"/>
      <c r="M88" s="31"/>
      <c r="N88" s="33"/>
      <c r="O88" s="34">
        <f>D88</f>
        <v>0</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c r="E90" s="679"/>
      <c r="F90" s="679"/>
      <c r="G90" s="679"/>
      <c r="H90" s="680"/>
      <c r="I90" s="17"/>
      <c r="J90" s="40"/>
      <c r="K90" s="7" t="str">
        <f>B90</f>
        <v>a. If yes, describe the policies.</v>
      </c>
      <c r="L90" s="31"/>
      <c r="M90" s="31"/>
      <c r="N90" s="33"/>
      <c r="O90" s="34">
        <f>D90</f>
        <v>0</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c r="H104" s="647"/>
      <c r="I104" s="593"/>
      <c r="J104" s="40">
        <f>G104</f>
        <v>0</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c r="H105" s="647"/>
      <c r="I105" s="593"/>
      <c r="J105" s="40">
        <f>G105</f>
        <v>0</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c r="H106" s="647"/>
      <c r="I106" s="593"/>
      <c r="J106" s="40">
        <f>G106</f>
        <v>0</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c r="E107" s="679"/>
      <c r="F107" s="679"/>
      <c r="G107" s="679"/>
      <c r="H107" s="680"/>
      <c r="I107" s="593"/>
      <c r="J107" s="40"/>
      <c r="K107" s="7" t="str">
        <f>C107</f>
        <v>i. If yes, describe the exemptions.</v>
      </c>
      <c r="L107" s="31"/>
      <c r="M107" s="31"/>
      <c r="N107" s="33"/>
      <c r="O107" s="34">
        <f>D107</f>
        <v>0</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c r="H109" s="647"/>
      <c r="I109" s="43"/>
      <c r="J109" s="40">
        <f t="shared" ref="J109:J120" si="3">G109</f>
        <v>0</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c r="H110" s="647"/>
      <c r="I110" s="43"/>
      <c r="J110" s="40">
        <f t="shared" si="3"/>
        <v>0</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c r="H111" s="647"/>
      <c r="I111" s="43"/>
      <c r="J111" s="40">
        <f t="shared" si="3"/>
        <v>0</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c r="H112" s="647"/>
      <c r="I112" s="43"/>
      <c r="J112" s="40">
        <f t="shared" si="3"/>
        <v>0</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c r="H113" s="647"/>
      <c r="I113" s="43"/>
      <c r="J113" s="40">
        <f t="shared" si="3"/>
        <v>0</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c r="H114" s="647"/>
      <c r="I114" s="43"/>
      <c r="J114" s="40">
        <f t="shared" si="3"/>
        <v>0</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c r="H115" s="647"/>
      <c r="I115" s="43"/>
      <c r="J115" s="40">
        <f t="shared" si="3"/>
        <v>0</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c r="H116" s="647"/>
      <c r="I116" s="43"/>
      <c r="J116" s="40">
        <f t="shared" si="3"/>
        <v>0</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c r="H117" s="647"/>
      <c r="I117" s="43"/>
      <c r="J117" s="40">
        <f>G117</f>
        <v>0</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c r="H118" s="647"/>
      <c r="I118" s="43"/>
      <c r="J118" s="40">
        <f t="shared" si="3"/>
        <v>0</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c r="E121" s="650"/>
      <c r="F121" s="650"/>
      <c r="G121" s="650"/>
      <c r="H121" s="651"/>
      <c r="I121" s="43"/>
      <c r="J121" s="30"/>
      <c r="K121" s="7" t="str">
        <f>A121</f>
        <v xml:space="preserve">D10. Name of the list(s)
</v>
      </c>
      <c r="L121" s="7"/>
      <c r="M121" s="31"/>
      <c r="N121" s="31"/>
      <c r="O121" s="7">
        <f>D121</f>
        <v>0</v>
      </c>
      <c r="P121" s="31"/>
      <c r="Q121" s="1"/>
      <c r="R121" s="31"/>
      <c r="S121" s="32"/>
      <c r="T121" s="2"/>
      <c r="U121" s="2"/>
      <c r="V121" s="2"/>
      <c r="W121" s="57"/>
      <c r="X121" s="57"/>
      <c r="Y121" s="1"/>
      <c r="Z121" s="92"/>
    </row>
    <row r="122" spans="1:26" s="209" customFormat="1" ht="34.5" customHeight="1" thickBo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hidden="1"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hidden="1" customHeight="1">
      <c r="A124" s="295"/>
      <c r="B124" s="664" t="s">
        <v>262</v>
      </c>
      <c r="C124" s="1100"/>
      <c r="D124" s="1100"/>
      <c r="E124" s="1101"/>
      <c r="F124" s="665"/>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hidden="1" customHeight="1">
      <c r="A125" s="294"/>
      <c r="B125" s="644" t="s">
        <v>263</v>
      </c>
      <c r="C125" s="644"/>
      <c r="D125" s="644"/>
      <c r="E125" s="644"/>
      <c r="F125" s="645"/>
      <c r="G125" s="646"/>
      <c r="H125" s="647"/>
      <c r="I125" s="43"/>
      <c r="J125" s="40">
        <f>G125</f>
        <v>0</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hidden="1" customHeight="1">
      <c r="A126" s="294"/>
      <c r="B126" s="644" t="s">
        <v>264</v>
      </c>
      <c r="C126" s="644"/>
      <c r="D126" s="644"/>
      <c r="E126" s="644"/>
      <c r="F126" s="645"/>
      <c r="G126" s="646"/>
      <c r="H126" s="647"/>
      <c r="I126" s="43"/>
      <c r="J126" s="40">
        <f>G126</f>
        <v>0</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hidden="1" customHeight="1">
      <c r="A127" s="294"/>
      <c r="B127" s="644" t="s">
        <v>265</v>
      </c>
      <c r="C127" s="644"/>
      <c r="D127" s="644"/>
      <c r="E127" s="644"/>
      <c r="F127" s="645"/>
      <c r="G127" s="646"/>
      <c r="H127" s="647"/>
      <c r="I127" s="43"/>
      <c r="J127" s="40">
        <f>G127</f>
        <v>0</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hidden="1" customHeight="1">
      <c r="A128" s="294"/>
      <c r="B128" s="644" t="s">
        <v>266</v>
      </c>
      <c r="C128" s="644"/>
      <c r="D128" s="644"/>
      <c r="E128" s="644"/>
      <c r="F128" s="645"/>
      <c r="G128" s="646"/>
      <c r="H128" s="647"/>
      <c r="I128" s="43"/>
      <c r="J128" s="40">
        <f>G128</f>
        <v>0</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hidden="1"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hidden="1" customHeight="1">
      <c r="A131" s="654" t="s">
        <v>270</v>
      </c>
      <c r="B131" s="655"/>
      <c r="C131" s="655"/>
      <c r="D131" s="655"/>
      <c r="E131" s="655"/>
      <c r="F131" s="656"/>
      <c r="G131" s="657"/>
      <c r="H131" s="658"/>
      <c r="I131" s="599"/>
      <c r="J131" s="40">
        <f>G131</f>
        <v>0</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53.25" customHeight="1">
      <c r="A132" s="652" t="s">
        <v>271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E1.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
*(The central level refers to the central level warehouse for the public sector.)</v>
      </c>
      <c r="Y132" s="69"/>
      <c r="Z132" s="86"/>
    </row>
    <row r="133" spans="1:26" s="143" customFormat="1" ht="15" customHeight="1">
      <c r="A133" s="566"/>
      <c r="B133" s="644" t="s">
        <v>249</v>
      </c>
      <c r="C133" s="644"/>
      <c r="D133" s="644"/>
      <c r="E133" s="644"/>
      <c r="F133" s="645"/>
      <c r="G133" s="646"/>
      <c r="H133" s="647"/>
      <c r="I133" s="599"/>
      <c r="J133" s="40">
        <f t="shared" ref="J133:J141" si="5">G133</f>
        <v>0</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c r="H134" s="647"/>
      <c r="I134" s="599"/>
      <c r="J134" s="40">
        <f t="shared" si="5"/>
        <v>0</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c r="H135" s="647"/>
      <c r="I135" s="599"/>
      <c r="J135" s="40">
        <f t="shared" si="5"/>
        <v>0</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c r="H136" s="647"/>
      <c r="I136" s="599"/>
      <c r="J136" s="40">
        <f t="shared" si="5"/>
        <v>0</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c r="H137" s="647"/>
      <c r="I137" s="599"/>
      <c r="J137" s="40">
        <f t="shared" si="5"/>
        <v>0</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c r="H138" s="647"/>
      <c r="I138" s="599"/>
      <c r="J138" s="40">
        <f t="shared" si="5"/>
        <v>0</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c r="H139" s="647"/>
      <c r="I139" s="599"/>
      <c r="J139" s="40">
        <f t="shared" si="5"/>
        <v>0</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c r="H140" s="647"/>
      <c r="I140" s="599"/>
      <c r="J140" s="40">
        <f t="shared" si="5"/>
        <v>0</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c r="H141" s="647"/>
      <c r="I141" s="599"/>
      <c r="J141" s="40">
        <f t="shared" si="5"/>
        <v>0</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c r="G142" s="650"/>
      <c r="H142" s="651"/>
      <c r="I142" s="599"/>
      <c r="J142" s="40"/>
      <c r="K142" s="7"/>
      <c r="L142" s="31"/>
      <c r="M142" s="7"/>
      <c r="N142" s="31"/>
      <c r="O142" s="31"/>
      <c r="P142" s="31"/>
      <c r="Q142" s="7">
        <f>F142</f>
        <v>0</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c r="G143" s="650"/>
      <c r="H143" s="651"/>
      <c r="I143" s="599"/>
      <c r="J143" s="40"/>
      <c r="K143" s="7"/>
      <c r="L143" s="7"/>
      <c r="M143" s="31"/>
      <c r="N143" s="31"/>
      <c r="O143" s="31"/>
      <c r="P143" s="31"/>
      <c r="Q143" s="7">
        <f>F143</f>
        <v>0</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274</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c r="H145" s="647"/>
      <c r="I145" s="599"/>
      <c r="J145" s="40">
        <f>G145</f>
        <v>0</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c r="H146" s="636"/>
      <c r="I146" s="50"/>
      <c r="J146" s="80">
        <f>G146</f>
        <v>0</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sheet="1" objects="1" scenarios="1" formatColumns="0" formatRows="0" selectLockedCells="1"/>
  <mergeCells count="246">
    <mergeCell ref="A1:H1"/>
    <mergeCell ref="A2:C2"/>
    <mergeCell ref="D2:E2"/>
    <mergeCell ref="A3:H3"/>
    <mergeCell ref="D4:E4"/>
    <mergeCell ref="F4:H4"/>
    <mergeCell ref="A5:C5"/>
    <mergeCell ref="A7:H7"/>
    <mergeCell ref="A8:C8"/>
    <mergeCell ref="D8:F8"/>
    <mergeCell ref="G8:H8"/>
    <mergeCell ref="A9:C9"/>
    <mergeCell ref="D9:E9"/>
    <mergeCell ref="G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B129:C129"/>
    <mergeCell ref="D129:H129"/>
    <mergeCell ref="A130:G130"/>
    <mergeCell ref="A121:C121"/>
    <mergeCell ref="D121:H121"/>
    <mergeCell ref="A122:C122"/>
    <mergeCell ref="D122:H122"/>
    <mergeCell ref="A123:H123"/>
    <mergeCell ref="B124:E124"/>
    <mergeCell ref="F124:H124"/>
    <mergeCell ref="B125:F125"/>
    <mergeCell ref="G125:H125"/>
    <mergeCell ref="A149:H149"/>
    <mergeCell ref="B142:E142"/>
    <mergeCell ref="F142:H142"/>
    <mergeCell ref="B143:E143"/>
    <mergeCell ref="F143:H143"/>
    <mergeCell ref="A144:H144"/>
    <mergeCell ref="B145:F145"/>
    <mergeCell ref="G145:H145"/>
    <mergeCell ref="A131:F131"/>
    <mergeCell ref="G131:H131"/>
    <mergeCell ref="A132:H132"/>
    <mergeCell ref="B133:F133"/>
    <mergeCell ref="G133:H133"/>
    <mergeCell ref="B134:F134"/>
    <mergeCell ref="G134:H134"/>
    <mergeCell ref="B135:F135"/>
    <mergeCell ref="G135:H135"/>
    <mergeCell ref="AA10:AH10"/>
    <mergeCell ref="B146:F146"/>
    <mergeCell ref="G146:H146"/>
    <mergeCell ref="A147:C147"/>
    <mergeCell ref="D147:H147"/>
    <mergeCell ref="A148:H148"/>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26:F126"/>
    <mergeCell ref="G126:H126"/>
    <mergeCell ref="B127:F127"/>
    <mergeCell ref="G127:H127"/>
    <mergeCell ref="B128:F128"/>
    <mergeCell ref="G128:H128"/>
  </mergeCells>
  <dataValidations count="6">
    <dataValidation type="list" allowBlank="1" showInputMessage="1" showErrorMessage="1" errorTitle="Choose from dropdown" error="Please choose from the dropdown list." prompt="Please select from the dropdown list." sqref="H28 F28" xr:uid="{00000000-0002-0000-0200-000000000000}">
      <formula1>$Y$1:$Y$14</formula1>
    </dataValidation>
    <dataValidation type="list" allowBlank="1" showInputMessage="1" showErrorMessage="1" error="Please choose from the dropdown list." sqref="H24" xr:uid="{00000000-0002-0000-0200-000001000000}">
      <formula1>$O$1:$O$7</formula1>
    </dataValidation>
    <dataValidation type="list" allowBlank="1" showInputMessage="1" showErrorMessage="1" error="Please choose from the dropdown list." sqref="F59:H59" xr:uid="{00000000-0002-0000-02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2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2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0200-000005000000}">
      <formula1>$W$1:$W$5</formula1>
    </dataValidation>
  </dataValidations>
  <hyperlinks>
    <hyperlink ref="A5:C5" location="Introduction!R1" display="To jump to the Introduction sheet, click here." xr:uid="{00000000-0004-0000-0200-000000000000}"/>
  </hyperlinks>
  <pageMargins left="1.2" right="0.7" top="0.75" bottom="0.75" header="0.3" footer="0.3"/>
  <pageSetup scale="50" orientation="portrait" r:id="rId1"/>
  <rowBreaks count="4" manualBreakCount="4">
    <brk id="35" max="8" man="1"/>
    <brk id="62" max="8" man="1"/>
    <brk id="122" max="8" man="1"/>
    <brk id="149"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1608</v>
      </c>
      <c r="B8" s="800"/>
      <c r="C8" s="800"/>
      <c r="D8" s="1077"/>
      <c r="E8" s="1077"/>
      <c r="F8" s="1077"/>
      <c r="G8" s="1077"/>
      <c r="H8" s="1077"/>
      <c r="I8" s="599"/>
      <c r="J8" s="54">
        <f>G8</f>
        <v>0</v>
      </c>
      <c r="K8" s="7" t="str">
        <f>A8</f>
        <v>Country: Mozambique</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1125</v>
      </c>
      <c r="E13" s="679"/>
      <c r="F13" s="679"/>
      <c r="G13" s="679"/>
      <c r="H13" s="680"/>
      <c r="I13" s="599"/>
      <c r="J13" s="35"/>
      <c r="K13" s="7" t="str">
        <f>B13</f>
        <v>a. What is the name of the committee?</v>
      </c>
      <c r="L13" s="41" t="str">
        <f>D13</f>
        <v xml:space="preserve">Reproductive Health Commodity Security Committee    
</v>
      </c>
      <c r="M13" s="31"/>
      <c r="N13" s="31"/>
      <c r="O13" s="34" t="str">
        <f>D13</f>
        <v xml:space="preserve">Reproductive Health Commodity Security Committee    
</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89</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89</v>
      </c>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606</v>
      </c>
      <c r="G18" s="650"/>
      <c r="H18" s="651"/>
      <c r="I18" s="599"/>
      <c r="J18" s="35"/>
      <c r="K18" s="7" t="str">
        <f t="shared" si="0"/>
        <v>d. Donors</v>
      </c>
      <c r="L18" s="31"/>
      <c r="M18" s="31"/>
      <c r="N18" s="31"/>
      <c r="O18" s="7"/>
      <c r="P18" s="31"/>
      <c r="Q18" s="7" t="str">
        <f t="shared" si="1"/>
        <v>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1126</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MOH RH Unit</v>
      </c>
      <c r="R20" s="31"/>
      <c r="S20" s="31"/>
      <c r="T20" s="20"/>
      <c r="U20" s="20"/>
      <c r="V20" s="20"/>
      <c r="W20" s="68"/>
      <c r="X20" s="68"/>
      <c r="Y20" s="69"/>
      <c r="Z20" s="86"/>
      <c r="DS20" s="175"/>
      <c r="DT20" s="175"/>
      <c r="DU20" s="175"/>
      <c r="DV20" s="176"/>
      <c r="DW20" s="176"/>
      <c r="DX20" s="176"/>
      <c r="DY20" s="176"/>
      <c r="DZ20" s="176"/>
      <c r="EA20" s="176"/>
      <c r="ED20" s="176"/>
    </row>
    <row r="21" spans="1:134" s="143" customFormat="1" ht="30" customHeight="1">
      <c r="A21" s="204"/>
      <c r="B21" s="713" t="s">
        <v>137</v>
      </c>
      <c r="C21" s="713"/>
      <c r="D21" s="570" t="s">
        <v>78</v>
      </c>
      <c r="E21" s="178" t="s">
        <v>138</v>
      </c>
      <c r="F21" s="649" t="s">
        <v>1609</v>
      </c>
      <c r="G21" s="650"/>
      <c r="H21" s="651"/>
      <c r="I21" s="599"/>
      <c r="J21" s="35"/>
      <c r="K21" s="7" t="str">
        <f t="shared" si="0"/>
        <v>g. Central Medical Store or Central Warehouse</v>
      </c>
      <c r="L21" s="31"/>
      <c r="M21" s="31"/>
      <c r="N21" s="31"/>
      <c r="O21" s="7"/>
      <c r="P21" s="31"/>
      <c r="Q21" s="7" t="str">
        <f t="shared" si="1"/>
        <v>Central de Medicamentos e Artigos Medicos (CMAM) (central medical store)</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89</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94</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386" t="s">
        <v>78</v>
      </c>
      <c r="E26" s="180" t="s">
        <v>144</v>
      </c>
      <c r="F26" s="387" t="s">
        <v>1128</v>
      </c>
      <c r="G26" s="181" t="s">
        <v>145</v>
      </c>
      <c r="H26" s="272" t="s">
        <v>1129</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7660701</v>
      </c>
      <c r="H29" s="765"/>
      <c r="I29" s="10"/>
      <c r="J29" s="54">
        <f>G29</f>
        <v>7660701</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75" customHeight="1">
      <c r="A30" s="652" t="s">
        <v>151</v>
      </c>
      <c r="B30" s="644"/>
      <c r="C30" s="644"/>
      <c r="D30" s="644"/>
      <c r="E30" s="145" t="s">
        <v>1580</v>
      </c>
      <c r="F30" s="516" t="s">
        <v>152</v>
      </c>
      <c r="G30" s="766" t="s">
        <v>1130</v>
      </c>
      <c r="H30" s="767"/>
      <c r="I30" s="10"/>
      <c r="J30" s="54" t="str">
        <f>G30</f>
        <v>Representatives from the MOH RH Program, CMAM, USAID, JHPIEGO, UNFPA, PSI, and technical assistance from the USAID | DELIVER PROJECT</v>
      </c>
      <c r="K30" s="7"/>
      <c r="L30" s="31"/>
      <c r="M30" s="51" t="str">
        <f>E30</f>
        <v>10/10 - 9/11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388"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7"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7"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7" s="143" customFormat="1" ht="270">
      <c r="A35" s="204"/>
      <c r="B35" s="644" t="s">
        <v>160</v>
      </c>
      <c r="C35" s="644"/>
      <c r="D35" s="645"/>
      <c r="E35" s="146">
        <v>2000000</v>
      </c>
      <c r="F35" s="150" t="s">
        <v>1580</v>
      </c>
      <c r="G35" s="190" t="s">
        <v>1131</v>
      </c>
      <c r="H35" s="507" t="s">
        <v>1132</v>
      </c>
      <c r="I35" s="38"/>
      <c r="J35" s="36"/>
      <c r="K35" s="7" t="e">
        <f>#REF!</f>
        <v>#REF!</v>
      </c>
      <c r="L35" s="31"/>
      <c r="M35" s="31"/>
      <c r="N35" s="31"/>
      <c r="O35" s="31"/>
      <c r="P35" s="31"/>
      <c r="Q35" s="31"/>
      <c r="R35" s="31"/>
      <c r="S35" s="31"/>
      <c r="T35" s="20"/>
      <c r="U35" s="20"/>
      <c r="V35" s="20"/>
      <c r="W35" s="68"/>
      <c r="X35" s="68"/>
      <c r="Y35" s="69"/>
      <c r="Z35" s="86"/>
    </row>
    <row r="36" spans="1:27"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7"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7"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7"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7" s="143" customFormat="1" ht="30">
      <c r="A40" s="277"/>
      <c r="B40" s="644" t="s">
        <v>168</v>
      </c>
      <c r="C40" s="645"/>
      <c r="D40" s="601" t="s">
        <v>89</v>
      </c>
      <c r="E40" s="146">
        <v>0</v>
      </c>
      <c r="F40" s="139" t="s">
        <v>1580</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7"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7" s="143" customFormat="1" ht="60">
      <c r="A42" s="277"/>
      <c r="B42" s="644" t="s">
        <v>170</v>
      </c>
      <c r="C42" s="645"/>
      <c r="D42" s="601" t="s">
        <v>89</v>
      </c>
      <c r="E42" s="146">
        <v>0</v>
      </c>
      <c r="F42" s="139" t="s">
        <v>1580</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7"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7"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7"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c r="AA45" s="1063"/>
    </row>
    <row r="46" spans="1:27"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7"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7" s="143" customFormat="1">
      <c r="A48" s="277"/>
      <c r="B48" s="644" t="s">
        <v>180</v>
      </c>
      <c r="C48" s="645"/>
      <c r="D48" s="390" t="s">
        <v>78</v>
      </c>
      <c r="E48" s="146">
        <v>6545121</v>
      </c>
      <c r="F48" s="139" t="s">
        <v>1580</v>
      </c>
      <c r="G48" s="140" t="s">
        <v>771</v>
      </c>
      <c r="H48" s="279"/>
      <c r="I48" s="10"/>
      <c r="J48" s="36"/>
      <c r="K48" s="7" t="str">
        <f>B48</f>
        <v>a. In-kind donations of contraceptives</v>
      </c>
      <c r="L48" s="31"/>
      <c r="M48" s="31"/>
      <c r="N48" s="31"/>
      <c r="O48" s="34"/>
      <c r="P48" s="31"/>
      <c r="Q48" s="31"/>
      <c r="R48" s="31"/>
      <c r="S48" s="31"/>
      <c r="T48" s="20"/>
      <c r="U48" s="20"/>
      <c r="V48" s="20"/>
      <c r="W48" s="68"/>
      <c r="X48" s="68"/>
      <c r="Y48" s="69"/>
      <c r="Z48" s="86"/>
      <c r="AA48" s="142"/>
    </row>
    <row r="49" spans="1:27" s="143" customFormat="1">
      <c r="A49" s="277"/>
      <c r="B49" s="191"/>
      <c r="C49" s="192" t="s">
        <v>181</v>
      </c>
      <c r="D49" s="1006" t="s">
        <v>923</v>
      </c>
      <c r="E49" s="1007"/>
      <c r="F49" s="1007"/>
      <c r="G49" s="1007"/>
      <c r="H49" s="1008"/>
      <c r="I49" s="148"/>
      <c r="J49" s="36"/>
      <c r="K49" s="7" t="str">
        <f>C49</f>
        <v xml:space="preserve">i. Specify source(s) of in-kind donations </v>
      </c>
      <c r="L49" s="31"/>
      <c r="M49" s="31"/>
      <c r="N49" s="31"/>
      <c r="O49" s="34" t="str">
        <f>D49</f>
        <v>USAID, UNFPA</v>
      </c>
      <c r="P49" s="31"/>
      <c r="Q49" s="31"/>
      <c r="R49" s="31"/>
      <c r="S49" s="31"/>
      <c r="T49" s="20"/>
      <c r="U49" s="20"/>
      <c r="V49" s="20"/>
      <c r="W49" s="68"/>
      <c r="X49" s="68"/>
      <c r="Y49" s="69"/>
      <c r="Z49" s="86"/>
      <c r="AA49" s="1112"/>
    </row>
    <row r="50" spans="1:27" s="143" customFormat="1">
      <c r="A50" s="277"/>
      <c r="B50" s="644" t="s">
        <v>182</v>
      </c>
      <c r="C50" s="645"/>
      <c r="D50" s="390" t="s">
        <v>89</v>
      </c>
      <c r="E50" s="389">
        <v>0</v>
      </c>
      <c r="F50" s="139" t="s">
        <v>1580</v>
      </c>
      <c r="G50" s="391"/>
      <c r="H50" s="392"/>
      <c r="I50" s="10"/>
      <c r="J50" s="36"/>
      <c r="K50" s="7" t="str">
        <f>B50</f>
        <v>b. Global Fund grants used to procure condoms</v>
      </c>
      <c r="L50" s="31"/>
      <c r="M50" s="31"/>
      <c r="N50" s="31"/>
      <c r="O50" s="34"/>
      <c r="P50" s="31"/>
      <c r="Q50" s="31"/>
      <c r="R50" s="31"/>
      <c r="S50" s="31"/>
      <c r="T50" s="20"/>
      <c r="U50" s="20"/>
      <c r="V50" s="20"/>
      <c r="W50" s="68"/>
      <c r="X50" s="68"/>
      <c r="Y50" s="69"/>
      <c r="Z50" s="86"/>
      <c r="AA50" s="142"/>
    </row>
    <row r="51" spans="1:27" s="143" customFormat="1" ht="30">
      <c r="A51" s="277"/>
      <c r="B51" s="644" t="s">
        <v>183</v>
      </c>
      <c r="C51" s="645"/>
      <c r="D51" s="390" t="s">
        <v>89</v>
      </c>
      <c r="E51" s="389">
        <v>0</v>
      </c>
      <c r="F51" s="139" t="s">
        <v>1580</v>
      </c>
      <c r="G51" s="391"/>
      <c r="H51" s="392"/>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7" s="143" customFormat="1" ht="45">
      <c r="A52" s="277"/>
      <c r="B52" s="644" t="s">
        <v>184</v>
      </c>
      <c r="C52" s="645"/>
      <c r="D52" s="193"/>
      <c r="E52" s="147">
        <f>E48+E50+E51</f>
        <v>6545121</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7"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c r="AA53" s="1063"/>
    </row>
    <row r="54" spans="1:27"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7" s="143" customFormat="1" ht="150">
      <c r="A55" s="745" t="s">
        <v>186</v>
      </c>
      <c r="B55" s="746"/>
      <c r="C55" s="746"/>
      <c r="D55" s="746"/>
      <c r="E55" s="747"/>
      <c r="F55" s="149">
        <f>E44/(E44+E52)</f>
        <v>0</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7" s="143" customFormat="1" ht="135">
      <c r="A56" s="745" t="s">
        <v>188</v>
      </c>
      <c r="B56" s="1092"/>
      <c r="C56" s="1092"/>
      <c r="D56" s="1092"/>
      <c r="E56" s="1093"/>
      <c r="F56" s="149">
        <f>(E44+E52)/G29</f>
        <v>0.85437625094622538</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7"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7"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c r="AA58" s="1063"/>
    </row>
    <row r="59" spans="1:27"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7"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7"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7" s="143" customFormat="1" ht="45.75" thickBot="1">
      <c r="A62" s="742" t="s">
        <v>194</v>
      </c>
      <c r="B62" s="633"/>
      <c r="C62" s="634"/>
      <c r="D62" s="659" t="s">
        <v>1133</v>
      </c>
      <c r="E62" s="1009"/>
      <c r="F62" s="1009"/>
      <c r="G62" s="1009"/>
      <c r="H62" s="1010"/>
      <c r="I62" s="599"/>
      <c r="J62" s="36"/>
      <c r="K62" s="7" t="str">
        <f>A62</f>
        <v xml:space="preserve">B14. Please note any additional comments about finance and procurement.
</v>
      </c>
      <c r="L62" s="31"/>
      <c r="M62" s="31"/>
      <c r="N62" s="31"/>
      <c r="O62" s="7" t="str">
        <f>D62</f>
        <v>Even though the MOH has manifested its intention of acquiring contraceptives using funds made available by CIDA, up to now this has not materialized.</v>
      </c>
      <c r="P62" s="31"/>
      <c r="Q62" s="31"/>
      <c r="R62" s="7"/>
      <c r="S62" s="31"/>
      <c r="T62" s="20"/>
      <c r="U62" s="20"/>
      <c r="V62" s="20"/>
      <c r="W62" s="68"/>
      <c r="X62" s="68"/>
      <c r="Y62" s="69"/>
      <c r="Z62" s="86"/>
    </row>
    <row r="63" spans="1:27"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7"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89</v>
      </c>
      <c r="H66" s="284" t="s">
        <v>89</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89</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89</v>
      </c>
      <c r="H68" s="284" t="s">
        <v>89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89</v>
      </c>
      <c r="G69" s="571" t="s">
        <v>89</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89</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78</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89</v>
      </c>
      <c r="E75" s="728"/>
      <c r="F75" s="571" t="s">
        <v>78</v>
      </c>
      <c r="G75" s="571" t="s">
        <v>89</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95" t="s">
        <v>89</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60.75" thickBot="1">
      <c r="A78" s="731" t="s">
        <v>214</v>
      </c>
      <c r="B78" s="700"/>
      <c r="C78" s="732"/>
      <c r="D78" s="659" t="s">
        <v>1134</v>
      </c>
      <c r="E78" s="660"/>
      <c r="F78" s="660"/>
      <c r="G78" s="660"/>
      <c r="H78" s="661"/>
      <c r="I78" s="599"/>
      <c r="J78" s="36"/>
      <c r="K78" s="7" t="str">
        <f>A78</f>
        <v>C2. Please note any comments about the commodities offered.</v>
      </c>
      <c r="L78" s="31"/>
      <c r="M78" s="31"/>
      <c r="N78" s="31"/>
      <c r="O78" s="7" t="str">
        <f>D78</f>
        <v>MOH intends to introduce in-country hormonal implants (Jadelle). The first regional level training of trainers (TOT) took place in February 2012. The preparation for the Jadelle insertion courses at the provincial level is underway, and the courses will start in May 2012.</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9"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9"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9" s="143" customFormat="1" ht="15.75" thickBot="1">
      <c r="A83" s="718"/>
      <c r="B83" s="201" t="s">
        <v>222</v>
      </c>
      <c r="C83" s="588" t="s">
        <v>1135</v>
      </c>
      <c r="D83" s="969" t="s">
        <v>1136</v>
      </c>
      <c r="E83" s="970"/>
      <c r="F83" s="589" t="s">
        <v>78</v>
      </c>
      <c r="G83" s="971" t="s">
        <v>78</v>
      </c>
      <c r="H83" s="982"/>
      <c r="I83" s="17"/>
      <c r="J83" s="40" t="str">
        <f>G83</f>
        <v>Yes</v>
      </c>
      <c r="K83" s="7" t="str">
        <f>B83</f>
        <v>a</v>
      </c>
      <c r="L83" s="31"/>
      <c r="M83" s="41">
        <f>E83</f>
        <v>0</v>
      </c>
      <c r="N83" s="31"/>
      <c r="O83" s="31"/>
      <c r="P83" s="31"/>
      <c r="Q83" s="31"/>
      <c r="R83" s="7"/>
      <c r="S83" s="7" t="str">
        <f>D83</f>
        <v>2009-2013</v>
      </c>
      <c r="T83" s="20"/>
      <c r="U83" s="20"/>
      <c r="V83" s="20"/>
      <c r="W83" s="68"/>
      <c r="X83" s="68"/>
      <c r="Y83" s="69"/>
      <c r="Z83" s="86"/>
    </row>
    <row r="84" spans="1:29"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9"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9"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9"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9" s="143" customFormat="1">
      <c r="A88" s="204"/>
      <c r="B88" s="644" t="s">
        <v>227</v>
      </c>
      <c r="C88" s="644"/>
      <c r="D88" s="794" t="s">
        <v>96</v>
      </c>
      <c r="E88" s="795"/>
      <c r="F88" s="795"/>
      <c r="G88" s="795"/>
      <c r="H88" s="855"/>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9"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9" s="143" customFormat="1" ht="30">
      <c r="A90" s="204"/>
      <c r="B90" s="644" t="s">
        <v>227</v>
      </c>
      <c r="C90" s="644"/>
      <c r="D90" s="794" t="s">
        <v>1137</v>
      </c>
      <c r="E90" s="795"/>
      <c r="F90" s="795"/>
      <c r="G90" s="795"/>
      <c r="H90" s="855"/>
      <c r="I90" s="17"/>
      <c r="J90" s="40"/>
      <c r="K90" s="7" t="str">
        <f>B90</f>
        <v>a. If yes, describe the policies.</v>
      </c>
      <c r="L90" s="31"/>
      <c r="M90" s="31"/>
      <c r="N90" s="33"/>
      <c r="O90" s="34" t="str">
        <f>D90</f>
        <v xml:space="preserve">The Law for Private Medicine allows the private sector to import and prescribe all contraceptive methods. </v>
      </c>
      <c r="P90" s="7"/>
      <c r="Q90" s="31"/>
      <c r="R90" s="31"/>
      <c r="S90" s="31"/>
      <c r="T90" s="20"/>
      <c r="U90" s="20"/>
      <c r="V90" s="20"/>
      <c r="W90" s="68"/>
      <c r="X90" s="68"/>
      <c r="Y90" s="69"/>
      <c r="Z90" s="86"/>
    </row>
    <row r="91" spans="1:29"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9"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9"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c r="AB93" s="1012"/>
      <c r="AC93" s="1012"/>
    </row>
    <row r="94" spans="1:29" s="143" customFormat="1" ht="45">
      <c r="A94" s="290"/>
      <c r="B94" s="204" t="s">
        <v>222</v>
      </c>
      <c r="C94" s="791" t="s">
        <v>1138</v>
      </c>
      <c r="D94" s="861"/>
      <c r="E94" s="862" t="s">
        <v>1139</v>
      </c>
      <c r="F94" s="862"/>
      <c r="G94" s="689" t="s">
        <v>96</v>
      </c>
      <c r="H94" s="690"/>
      <c r="I94" s="593"/>
      <c r="J94" s="40" t="str">
        <f>G94</f>
        <v>N/A</v>
      </c>
      <c r="K94" s="7"/>
      <c r="L94" s="31"/>
      <c r="M94" s="41" t="str">
        <f>E94</f>
        <v>Only trained maternal/child health (MCH) nurses can administer (basic nurses cannot).</v>
      </c>
      <c r="N94" s="31"/>
      <c r="O94" s="7"/>
      <c r="P94" s="7" t="str">
        <f>C94</f>
        <v>IUDs and injectables</v>
      </c>
      <c r="Q94" s="31"/>
      <c r="R94" s="31"/>
      <c r="S94" s="31"/>
      <c r="T94" s="20"/>
      <c r="U94" s="75" t="str">
        <f>E94</f>
        <v>Only trained maternal/child health (MCH) nurses can administer (basic nurses cannot).</v>
      </c>
      <c r="V94" s="20"/>
      <c r="W94" s="68"/>
      <c r="X94" s="68"/>
      <c r="Y94" s="69"/>
      <c r="Z94" s="86"/>
      <c r="AB94" s="1012"/>
      <c r="AC94" s="1012"/>
    </row>
    <row r="95" spans="1:29" s="143" customFormat="1" ht="30" customHeight="1">
      <c r="A95" s="290"/>
      <c r="B95" s="204" t="s">
        <v>234</v>
      </c>
      <c r="C95" s="967" t="s">
        <v>684</v>
      </c>
      <c r="D95" s="986"/>
      <c r="E95" s="1011" t="s">
        <v>1140</v>
      </c>
      <c r="F95" s="1011"/>
      <c r="G95" s="689" t="s">
        <v>96</v>
      </c>
      <c r="H95" s="690"/>
      <c r="I95" s="593"/>
      <c r="J95" s="40" t="str">
        <f>G95</f>
        <v>N/A</v>
      </c>
      <c r="K95" s="7"/>
      <c r="L95" s="31"/>
      <c r="M95" s="41" t="e">
        <f>#REF!</f>
        <v>#REF!</v>
      </c>
      <c r="N95" s="31"/>
      <c r="O95" s="7"/>
      <c r="P95" s="7" t="e">
        <f>#REF!</f>
        <v>#REF!</v>
      </c>
      <c r="Q95" s="31"/>
      <c r="R95" s="31"/>
      <c r="S95" s="31"/>
      <c r="T95" s="20"/>
      <c r="U95" s="75" t="e">
        <f>#REF!</f>
        <v>#REF!</v>
      </c>
      <c r="V95" s="20"/>
      <c r="W95" s="68"/>
      <c r="X95" s="68"/>
      <c r="Y95" s="69"/>
      <c r="Z95" s="86"/>
      <c r="AB95" s="1012"/>
      <c r="AC95" s="1012"/>
    </row>
    <row r="96" spans="1:29" s="143" customFormat="1" ht="51.75" customHeight="1" thickBot="1">
      <c r="A96" s="290"/>
      <c r="B96" s="204" t="s">
        <v>235</v>
      </c>
      <c r="C96" s="660" t="s">
        <v>1141</v>
      </c>
      <c r="D96" s="691"/>
      <c r="E96" s="682" t="s">
        <v>1142</v>
      </c>
      <c r="F96" s="684"/>
      <c r="G96" s="689" t="s">
        <v>96</v>
      </c>
      <c r="H96" s="690"/>
      <c r="I96" s="593"/>
      <c r="J96" s="40"/>
      <c r="K96" s="7"/>
      <c r="L96" s="31"/>
      <c r="M96" s="41"/>
      <c r="N96" s="31"/>
      <c r="O96" s="7"/>
      <c r="P96" s="7"/>
      <c r="Q96" s="31"/>
      <c r="R96" s="31"/>
      <c r="S96" s="31"/>
      <c r="T96" s="20"/>
      <c r="U96" s="75"/>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2007</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1143</v>
      </c>
      <c r="E121" s="650"/>
      <c r="F121" s="650"/>
      <c r="G121" s="650"/>
      <c r="H121" s="651"/>
      <c r="I121" s="43"/>
      <c r="J121" s="30"/>
      <c r="K121" s="7" t="str">
        <f>A121</f>
        <v xml:space="preserve">D10. Name of the list(s)
</v>
      </c>
      <c r="L121" s="7"/>
      <c r="M121" s="31"/>
      <c r="N121" s="31"/>
      <c r="O121" s="7" t="str">
        <f>D121</f>
        <v>National Essential Medicine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2011</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39" customHeight="1" thickBot="1">
      <c r="A129" s="204" t="s">
        <v>267</v>
      </c>
      <c r="B129" s="644" t="s">
        <v>268</v>
      </c>
      <c r="C129" s="645"/>
      <c r="D129" s="659" t="s">
        <v>1144</v>
      </c>
      <c r="E129" s="660"/>
      <c r="F129" s="660"/>
      <c r="G129" s="660"/>
      <c r="H129" s="661"/>
      <c r="I129" s="43"/>
      <c r="J129" s="30"/>
      <c r="K129" s="7" t="str">
        <f>B129</f>
        <v>f. Notes about the Poverty Reduction Strategy Paper</v>
      </c>
      <c r="L129" s="7"/>
      <c r="M129" s="31"/>
      <c r="N129" s="31"/>
      <c r="O129" s="7" t="str">
        <f>D129</f>
        <v>No mention of reproductive health, family planning, maternal health, condoms, contraceptive, commodity or contraceptive security.</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1610</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78</v>
      </c>
      <c r="H137" s="647"/>
      <c r="I137" s="599"/>
      <c r="J137" s="40" t="str">
        <f t="shared" si="5"/>
        <v>Yes</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89</v>
      </c>
      <c r="H139" s="647"/>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1611</v>
      </c>
      <c r="G142" s="650"/>
      <c r="H142" s="651"/>
      <c r="I142" s="599"/>
      <c r="J142" s="40"/>
      <c r="K142" s="7"/>
      <c r="L142" s="31"/>
      <c r="M142" s="7"/>
      <c r="N142" s="31"/>
      <c r="O142" s="31"/>
      <c r="P142" s="31"/>
      <c r="Q142" s="7" t="str">
        <f>F142</f>
        <v>11/10 to 10/11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1146</v>
      </c>
      <c r="G143" s="650"/>
      <c r="H143" s="651"/>
      <c r="I143" s="599"/>
      <c r="J143" s="40"/>
      <c r="K143" s="7"/>
      <c r="L143" s="7"/>
      <c r="M143" s="31"/>
      <c r="N143" s="31"/>
      <c r="O143" s="31"/>
      <c r="P143" s="31"/>
      <c r="Q143" s="7" t="str">
        <f>F143</f>
        <v>Procurement Planning and Monitoring Report (PPMR)</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1147</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Contraceptive distribution to the lower level of the supply chain has been a challenge. At the SDP level, localized stockouts have been reported, when at the central level the commodities are in a full supply situation.</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6">
    <mergeCell ref="AB93:AC93"/>
    <mergeCell ref="AB94:AC94"/>
    <mergeCell ref="AB95:AC95"/>
    <mergeCell ref="B146:F146"/>
    <mergeCell ref="G146:H146"/>
    <mergeCell ref="A147:C147"/>
    <mergeCell ref="D147:H147"/>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33:F133"/>
    <mergeCell ref="G133:H133"/>
    <mergeCell ref="B134:F134"/>
    <mergeCell ref="G134:H134"/>
    <mergeCell ref="B135:F135"/>
    <mergeCell ref="A148:H148"/>
    <mergeCell ref="A149:H149"/>
    <mergeCell ref="B142:E142"/>
    <mergeCell ref="F142:H142"/>
    <mergeCell ref="B143:E143"/>
    <mergeCell ref="F143:H143"/>
    <mergeCell ref="A144:H144"/>
    <mergeCell ref="B145:F145"/>
    <mergeCell ref="G145:H145"/>
    <mergeCell ref="G135:H135"/>
    <mergeCell ref="B129:C129"/>
    <mergeCell ref="D129:H129"/>
    <mergeCell ref="A130:G130"/>
    <mergeCell ref="A131:F131"/>
    <mergeCell ref="G131:H131"/>
    <mergeCell ref="A132:H132"/>
    <mergeCell ref="B126:F126"/>
    <mergeCell ref="G126:H126"/>
    <mergeCell ref="B127:F127"/>
    <mergeCell ref="G127:H127"/>
    <mergeCell ref="B128:F128"/>
    <mergeCell ref="G128:H128"/>
    <mergeCell ref="A122:C122"/>
    <mergeCell ref="D122:H122"/>
    <mergeCell ref="A123:H123"/>
    <mergeCell ref="B124:E124"/>
    <mergeCell ref="F124:H124"/>
    <mergeCell ref="B125:F125"/>
    <mergeCell ref="G125:H125"/>
    <mergeCell ref="C119:E119"/>
    <mergeCell ref="F119:H119"/>
    <mergeCell ref="A120:E120"/>
    <mergeCell ref="F120:H120"/>
    <mergeCell ref="A121:C121"/>
    <mergeCell ref="D121:H121"/>
    <mergeCell ref="B116:F116"/>
    <mergeCell ref="G116:H116"/>
    <mergeCell ref="B117:F117"/>
    <mergeCell ref="G117:H117"/>
    <mergeCell ref="B118:F118"/>
    <mergeCell ref="G118:H118"/>
    <mergeCell ref="B113:F113"/>
    <mergeCell ref="G113:H113"/>
    <mergeCell ref="B114:F114"/>
    <mergeCell ref="G114:H114"/>
    <mergeCell ref="B115:F115"/>
    <mergeCell ref="G115:H115"/>
    <mergeCell ref="B110:F110"/>
    <mergeCell ref="G110:H110"/>
    <mergeCell ref="B111:F111"/>
    <mergeCell ref="G111:H111"/>
    <mergeCell ref="B112:F112"/>
    <mergeCell ref="G112:H112"/>
    <mergeCell ref="B106:F106"/>
    <mergeCell ref="G106:H106"/>
    <mergeCell ref="D107:H107"/>
    <mergeCell ref="A108:H108"/>
    <mergeCell ref="B109:F109"/>
    <mergeCell ref="G109:H109"/>
    <mergeCell ref="A102:H102"/>
    <mergeCell ref="A103:H103"/>
    <mergeCell ref="B104:F104"/>
    <mergeCell ref="G104:H104"/>
    <mergeCell ref="B105:F105"/>
    <mergeCell ref="G105:H105"/>
    <mergeCell ref="B99:C99"/>
    <mergeCell ref="E99:G99"/>
    <mergeCell ref="B100:C100"/>
    <mergeCell ref="E100:G100"/>
    <mergeCell ref="B101:C101"/>
    <mergeCell ref="E101:G101"/>
    <mergeCell ref="C96:D96"/>
    <mergeCell ref="E96:F96"/>
    <mergeCell ref="A97:H97"/>
    <mergeCell ref="A98:C98"/>
    <mergeCell ref="E98:G98"/>
    <mergeCell ref="G95:H95"/>
    <mergeCell ref="C95:D95"/>
    <mergeCell ref="E95:F95"/>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79:G79"/>
    <mergeCell ref="A80:G80"/>
    <mergeCell ref="A81:C81"/>
    <mergeCell ref="A82:A83"/>
    <mergeCell ref="B82:C82"/>
    <mergeCell ref="D82:E82"/>
    <mergeCell ref="G82:H82"/>
    <mergeCell ref="D83:E83"/>
    <mergeCell ref="G83:H83"/>
    <mergeCell ref="B76:C76"/>
    <mergeCell ref="D76:E76"/>
    <mergeCell ref="B77:C77"/>
    <mergeCell ref="D77:E77"/>
    <mergeCell ref="A78:C78"/>
    <mergeCell ref="D78:H78"/>
    <mergeCell ref="B73:C73"/>
    <mergeCell ref="D73:E73"/>
    <mergeCell ref="B74:C74"/>
    <mergeCell ref="D74:E74"/>
    <mergeCell ref="B75:C75"/>
    <mergeCell ref="D75:E75"/>
    <mergeCell ref="B70:C70"/>
    <mergeCell ref="D70:E70"/>
    <mergeCell ref="B71:C71"/>
    <mergeCell ref="D71:E71"/>
    <mergeCell ref="B72:C72"/>
    <mergeCell ref="D72:E72"/>
    <mergeCell ref="B67:C67"/>
    <mergeCell ref="D67:E67"/>
    <mergeCell ref="B68:C68"/>
    <mergeCell ref="D68:E68"/>
    <mergeCell ref="B69:C69"/>
    <mergeCell ref="D69:E69"/>
    <mergeCell ref="A63:G63"/>
    <mergeCell ref="A64:H64"/>
    <mergeCell ref="A65:C65"/>
    <mergeCell ref="D65:E65"/>
    <mergeCell ref="B66:C66"/>
    <mergeCell ref="D66:E66"/>
    <mergeCell ref="B60:E60"/>
    <mergeCell ref="F60:H60"/>
    <mergeCell ref="C61:E61"/>
    <mergeCell ref="F61:H61"/>
    <mergeCell ref="A62:C62"/>
    <mergeCell ref="D62:H62"/>
    <mergeCell ref="A56:E56"/>
    <mergeCell ref="G56:H56"/>
    <mergeCell ref="A57:E57"/>
    <mergeCell ref="G57:H57"/>
    <mergeCell ref="A59:E59"/>
    <mergeCell ref="F59:H59"/>
    <mergeCell ref="B50:C50"/>
    <mergeCell ref="B51:C51"/>
    <mergeCell ref="B52:C52"/>
    <mergeCell ref="A54:H54"/>
    <mergeCell ref="A55:E55"/>
    <mergeCell ref="G55:H55"/>
    <mergeCell ref="D43:H43"/>
    <mergeCell ref="B44:C44"/>
    <mergeCell ref="A46:H46"/>
    <mergeCell ref="B47:C47"/>
    <mergeCell ref="B48:C48"/>
    <mergeCell ref="D49:H49"/>
    <mergeCell ref="A37:G37"/>
    <mergeCell ref="A38:H38"/>
    <mergeCell ref="B39:C39"/>
    <mergeCell ref="B40:C40"/>
    <mergeCell ref="D41:H41"/>
    <mergeCell ref="B42:C42"/>
    <mergeCell ref="A31:G31"/>
    <mergeCell ref="A32:G32"/>
    <mergeCell ref="A33:H33"/>
    <mergeCell ref="B34:D34"/>
    <mergeCell ref="B35:D35"/>
    <mergeCell ref="A36:H36"/>
    <mergeCell ref="A28:C28"/>
    <mergeCell ref="D28:E28"/>
    <mergeCell ref="A29:F29"/>
    <mergeCell ref="G29:H29"/>
    <mergeCell ref="A30:D30"/>
    <mergeCell ref="G30:H30"/>
    <mergeCell ref="B23:C23"/>
    <mergeCell ref="F23:H23"/>
    <mergeCell ref="A24:G24"/>
    <mergeCell ref="A25:G25"/>
    <mergeCell ref="A26:C26"/>
    <mergeCell ref="A27:G27"/>
    <mergeCell ref="B18:C18"/>
    <mergeCell ref="B19:C19"/>
    <mergeCell ref="B20:C20"/>
    <mergeCell ref="B21:C21"/>
    <mergeCell ref="F21:H21"/>
    <mergeCell ref="B22:C22"/>
    <mergeCell ref="F22:H22"/>
    <mergeCell ref="F18:H18"/>
    <mergeCell ref="F19:H19"/>
    <mergeCell ref="F20:H20"/>
    <mergeCell ref="B15:C15"/>
    <mergeCell ref="F15:H15"/>
    <mergeCell ref="B16:C16"/>
    <mergeCell ref="F16:H16"/>
    <mergeCell ref="B17:C17"/>
    <mergeCell ref="F17:H17"/>
    <mergeCell ref="A10:H10"/>
    <mergeCell ref="A11:G11"/>
    <mergeCell ref="A12:G12"/>
    <mergeCell ref="B13:C13"/>
    <mergeCell ref="A14:C14"/>
    <mergeCell ref="D14:H14"/>
    <mergeCell ref="D13:H13"/>
    <mergeCell ref="A5:C5"/>
    <mergeCell ref="A7:H7"/>
    <mergeCell ref="A8:C8"/>
    <mergeCell ref="D8:F8"/>
    <mergeCell ref="G8:H8"/>
    <mergeCell ref="A9:H9"/>
    <mergeCell ref="A1:H1"/>
    <mergeCell ref="A2:C2"/>
    <mergeCell ref="D2:E2"/>
    <mergeCell ref="A3:H3"/>
    <mergeCell ref="D4:E4"/>
    <mergeCell ref="F4:H4"/>
  </mergeCells>
  <dataValidations count="6">
    <dataValidation type="list" allowBlank="1" showInputMessage="1" showErrorMessage="1" errorTitle="Choose from dropdown" error="Please choose from the dropdown list." prompt="Please select from the dropdown list." sqref="H28 F28" xr:uid="{00000000-0002-0000-1D00-000000000000}">
      <formula1>$Y$1:$Y$14</formula1>
    </dataValidation>
    <dataValidation type="list" allowBlank="1" showInputMessage="1" showErrorMessage="1" error="Please choose from the dropdown list." sqref="H24" xr:uid="{00000000-0002-0000-1D00-000001000000}">
      <formula1>$O$1:$O$7</formula1>
    </dataValidation>
    <dataValidation type="list" allowBlank="1" showInputMessage="1" showErrorMessage="1" error="Please choose from the dropdown list." sqref="F59:H59" xr:uid="{00000000-0002-0000-1D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D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D00-000004000000}">
      <formula1>$W$1:$W$5</formula1>
    </dataValidation>
    <dataValidation type="list" allowBlank="1" showInputMessage="1" showErrorMessage="1" error="Please choose from the dropdown list." sqref="F57 D42 D48 H37 D50:D51 D40 H31:H32 F61 G140:H140 F84 F66:H76 D67:D76 H87 G109:G118 G104:G106 H99:H101 D99:D101 H91 H89 G145:G146 G125:G128 D26 D16:D23 H25 G133:G139 G141 F83:G83" xr:uid="{00000000-0002-0000-1D00-000005000000}">
      <formula1>$W$1:$W$5</formula1>
    </dataValidation>
  </dataValidations>
  <hyperlinks>
    <hyperlink ref="A5:C5" location="Introduction!R10" display="To jump to the Introduction sheet, click here." xr:uid="{00000000-0004-0000-1D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1612</v>
      </c>
      <c r="B8" s="800"/>
      <c r="C8" s="800"/>
      <c r="D8" s="1077"/>
      <c r="E8" s="1077"/>
      <c r="F8" s="1077"/>
      <c r="G8" s="1077"/>
      <c r="H8" s="1077"/>
      <c r="I8" s="599"/>
      <c r="J8" s="54">
        <f>G8</f>
        <v>0</v>
      </c>
      <c r="K8" s="7" t="str">
        <f>A8</f>
        <v>Country: Nepal</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397"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1148</v>
      </c>
      <c r="E13" s="679"/>
      <c r="F13" s="679"/>
      <c r="G13" s="679"/>
      <c r="H13" s="680"/>
      <c r="I13" s="599"/>
      <c r="J13" s="35"/>
      <c r="K13" s="7" t="str">
        <f>B13</f>
        <v>a. What is the name of the committee?</v>
      </c>
      <c r="L13" s="41" t="str">
        <f>D13</f>
        <v>Contraceptive Security Working Group</v>
      </c>
      <c r="M13" s="31"/>
      <c r="N13" s="31"/>
      <c r="O13" s="34" t="str">
        <f>D13</f>
        <v>Contraceptive Security Working Group</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1013" t="s">
        <v>1149</v>
      </c>
      <c r="G15" s="1013"/>
      <c r="H15" s="1014"/>
      <c r="I15" s="599"/>
      <c r="J15" s="35"/>
      <c r="K15" s="7" t="str">
        <f t="shared" ref="K15:K23" si="0">B15</f>
        <v>a. Social marketing</v>
      </c>
      <c r="L15" s="31"/>
      <c r="M15" s="31"/>
      <c r="N15" s="31"/>
      <c r="O15" s="7"/>
      <c r="P15" s="31"/>
      <c r="Q15" s="7" t="str">
        <f t="shared" ref="Q15:Q23" si="1">F15</f>
        <v>Contraceptives Retail Sales (CRS)</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1013" t="s">
        <v>1150</v>
      </c>
      <c r="G16" s="1013"/>
      <c r="H16" s="1014"/>
      <c r="I16" s="599"/>
      <c r="J16" s="35"/>
      <c r="K16" s="7" t="str">
        <f t="shared" si="0"/>
        <v>b. NGO (for example: service delivery, advocacy, Planned Parenthood affiliate, Marie Stopes affiliate, faith-based organizations, etc.)</v>
      </c>
      <c r="L16" s="31"/>
      <c r="M16" s="31"/>
      <c r="N16" s="31"/>
      <c r="O16" s="7"/>
      <c r="P16" s="31"/>
      <c r="Q16" s="7" t="str">
        <f t="shared" si="1"/>
        <v>Family Planning Association of Nepal (FPAN)</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1013"/>
      <c r="G17" s="1013"/>
      <c r="H17" s="1014"/>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1013" t="s">
        <v>1151</v>
      </c>
      <c r="G18" s="1013"/>
      <c r="H18" s="1014"/>
      <c r="I18" s="599"/>
      <c r="J18" s="35"/>
      <c r="K18" s="7" t="str">
        <f t="shared" si="0"/>
        <v>d. Donors</v>
      </c>
      <c r="L18" s="31"/>
      <c r="M18" s="31"/>
      <c r="N18" s="31"/>
      <c r="O18" s="7"/>
      <c r="P18" s="31"/>
      <c r="Q18" s="7" t="str">
        <f t="shared" si="1"/>
        <v>DFID, KfW, USAID, World Bank, AusAID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1013" t="s">
        <v>919</v>
      </c>
      <c r="G19" s="1013"/>
      <c r="H19" s="1014"/>
      <c r="I19" s="599"/>
      <c r="J19" s="35"/>
      <c r="K19" s="7" t="str">
        <f t="shared" si="0"/>
        <v>e. UN agencies</v>
      </c>
      <c r="L19" s="31"/>
      <c r="M19" s="31"/>
      <c r="N19" s="31"/>
      <c r="O19" s="7"/>
      <c r="P19" s="31"/>
      <c r="Q19" s="7" t="str">
        <f t="shared" si="1"/>
        <v>UNFPA, UNICEF</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60">
      <c r="A20" s="204"/>
      <c r="B20" s="644" t="s">
        <v>135</v>
      </c>
      <c r="C20" s="645"/>
      <c r="D20" s="570" t="s">
        <v>78</v>
      </c>
      <c r="E20" s="178" t="s">
        <v>136</v>
      </c>
      <c r="F20" s="1013" t="s">
        <v>1152</v>
      </c>
      <c r="G20" s="1013"/>
      <c r="H20" s="1014"/>
      <c r="I20" s="599"/>
      <c r="J20" s="35"/>
      <c r="K20" s="7" t="str">
        <f t="shared" si="0"/>
        <v>f. Ministry of Health (for example: logistics, reproductive health, family planning, maternal and child health, HIV/AIDS, pharmacy units, etc.)</v>
      </c>
      <c r="L20" s="31"/>
      <c r="M20" s="31"/>
      <c r="N20" s="31"/>
      <c r="O20" s="7"/>
      <c r="P20" s="31"/>
      <c r="Q20" s="28" t="str">
        <f t="shared" si="1"/>
        <v>Department of Health Services (DoHS), Family Health Division (FHD), Logistics Management Division (LMD), National Center for AIDS and STD Control (NCASC)</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1013" t="s">
        <v>1153</v>
      </c>
      <c r="G21" s="1013"/>
      <c r="H21" s="1014"/>
      <c r="I21" s="599"/>
      <c r="J21" s="35"/>
      <c r="K21" s="7" t="str">
        <f t="shared" si="0"/>
        <v>g. Central Medical Store or Central Warehouse</v>
      </c>
      <c r="L21" s="31"/>
      <c r="M21" s="31"/>
      <c r="N21" s="31"/>
      <c r="O21" s="7"/>
      <c r="P21" s="31"/>
      <c r="Q21" s="7" t="str">
        <f t="shared" si="1"/>
        <v>Central Warehouse Teku and Pathalaiya/LMD</v>
      </c>
      <c r="R21" s="31"/>
      <c r="S21" s="31"/>
      <c r="T21" s="20"/>
      <c r="U21" s="20"/>
      <c r="V21" s="20"/>
      <c r="W21" s="68"/>
      <c r="X21" s="68"/>
      <c r="Y21" s="69"/>
      <c r="Z21" s="86"/>
    </row>
    <row r="22" spans="1:134" s="143" customFormat="1" ht="30" customHeight="1">
      <c r="A22" s="204"/>
      <c r="B22" s="713" t="s">
        <v>139</v>
      </c>
      <c r="C22" s="713"/>
      <c r="D22" s="570" t="s">
        <v>78</v>
      </c>
      <c r="E22" s="178" t="s">
        <v>138</v>
      </c>
      <c r="F22" s="649" t="s">
        <v>1154</v>
      </c>
      <c r="G22" s="650"/>
      <c r="H22" s="651"/>
      <c r="I22" s="599"/>
      <c r="J22" s="35"/>
      <c r="K22" s="7" t="str">
        <f t="shared" si="0"/>
        <v xml:space="preserve">h. Ministry of Finance or Ministry of Planning </v>
      </c>
      <c r="L22" s="31"/>
      <c r="M22" s="31"/>
      <c r="N22" s="31"/>
      <c r="O22" s="7"/>
      <c r="P22" s="31"/>
      <c r="Q22" s="7" t="str">
        <f t="shared" si="1"/>
        <v>National Planning Commission (NPC), Ministry of Finance (MoF)</v>
      </c>
      <c r="R22" s="31"/>
      <c r="S22" s="31"/>
      <c r="T22" s="20"/>
      <c r="U22" s="20"/>
      <c r="V22" s="20"/>
      <c r="W22" s="68"/>
      <c r="X22" s="68"/>
      <c r="Y22" s="69"/>
      <c r="Z22" s="86"/>
    </row>
    <row r="23" spans="1:134" s="142" customFormat="1">
      <c r="A23" s="204"/>
      <c r="B23" s="713" t="s">
        <v>140</v>
      </c>
      <c r="C23" s="713"/>
      <c r="D23" s="570"/>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1155</v>
      </c>
      <c r="G26" s="181" t="s">
        <v>145</v>
      </c>
      <c r="H26" s="272" t="s">
        <v>667</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4254495</v>
      </c>
      <c r="H29" s="765"/>
      <c r="I29" s="10"/>
      <c r="J29" s="54">
        <f>G29</f>
        <v>4254495</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1598</v>
      </c>
      <c r="F30" s="183" t="s">
        <v>152</v>
      </c>
      <c r="G30" s="766" t="s">
        <v>1156</v>
      </c>
      <c r="H30" s="767"/>
      <c r="I30" s="10"/>
      <c r="J30" s="54" t="str">
        <f>G30</f>
        <v>Logistics Management Division/Ministry of Health and Population</v>
      </c>
      <c r="K30" s="7"/>
      <c r="L30" s="31"/>
      <c r="M30" s="51" t="str">
        <f>E30</f>
        <v>07/10 - 06/11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30">
      <c r="A35" s="204"/>
      <c r="B35" s="644" t="s">
        <v>160</v>
      </c>
      <c r="C35" s="644"/>
      <c r="D35" s="645"/>
      <c r="E35" s="146">
        <v>2819473</v>
      </c>
      <c r="F35" s="150" t="s">
        <v>1598</v>
      </c>
      <c r="G35" s="138" t="s">
        <v>1157</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78</v>
      </c>
      <c r="E40" s="146">
        <v>2255579</v>
      </c>
      <c r="F40" s="150" t="s">
        <v>1598</v>
      </c>
      <c r="G40" s="138" t="s">
        <v>1157</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1158</v>
      </c>
      <c r="E41" s="679"/>
      <c r="F41" s="679"/>
      <c r="G41" s="679"/>
      <c r="H41" s="680"/>
      <c r="I41" s="39"/>
      <c r="J41" s="36"/>
      <c r="K41" s="7" t="str">
        <f>C41</f>
        <v>i. Specify source(s) of internally generated funds spent (for example, from taxes or user fees)</v>
      </c>
      <c r="L41" s="31"/>
      <c r="M41" s="31"/>
      <c r="N41" s="31"/>
      <c r="O41" s="34" t="str">
        <f>D41</f>
        <v>Government of Nepal's Fund</v>
      </c>
      <c r="P41" s="31"/>
      <c r="Q41" s="31"/>
      <c r="R41" s="31"/>
      <c r="S41" s="31"/>
      <c r="T41" s="20"/>
      <c r="U41" s="20"/>
      <c r="V41" s="20"/>
      <c r="W41" s="68"/>
      <c r="X41" s="68"/>
      <c r="Y41" s="69"/>
      <c r="Z41" s="86"/>
    </row>
    <row r="42" spans="1:26" s="143" customFormat="1" ht="60">
      <c r="A42" s="277"/>
      <c r="B42" s="644" t="s">
        <v>170</v>
      </c>
      <c r="C42" s="645"/>
      <c r="D42" s="601" t="s">
        <v>78</v>
      </c>
      <c r="E42" s="146">
        <v>563895</v>
      </c>
      <c r="F42" s="150" t="s">
        <v>1598</v>
      </c>
      <c r="G42" s="138" t="s">
        <v>1157</v>
      </c>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1159</v>
      </c>
      <c r="E43" s="679"/>
      <c r="F43" s="679"/>
      <c r="G43" s="679"/>
      <c r="H43" s="680"/>
      <c r="I43" s="39"/>
      <c r="J43" s="36"/>
      <c r="K43" s="7" t="str">
        <f>C43</f>
        <v>i. Specify source(s) of other government funds spent (for example: basket funding or specific donor)</v>
      </c>
      <c r="L43" s="31"/>
      <c r="M43" s="31"/>
      <c r="N43" s="31"/>
      <c r="O43" s="34" t="str">
        <f>D43</f>
        <v>Pool Fund from World Bank, DFID, and AusAID</v>
      </c>
      <c r="P43" s="31"/>
      <c r="Q43" s="31"/>
      <c r="R43" s="31"/>
      <c r="S43" s="31"/>
      <c r="T43" s="20"/>
      <c r="U43" s="20"/>
      <c r="V43" s="20"/>
      <c r="W43" s="68"/>
      <c r="X43" s="68"/>
      <c r="Y43" s="69"/>
      <c r="Z43" s="86"/>
    </row>
    <row r="44" spans="1:26" s="143" customFormat="1" ht="45">
      <c r="A44" s="277"/>
      <c r="B44" s="644" t="s">
        <v>172</v>
      </c>
      <c r="C44" s="645"/>
      <c r="D44" s="193"/>
      <c r="E44" s="147">
        <f>E40+E42</f>
        <v>2819474</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30">
      <c r="A48" s="277"/>
      <c r="B48" s="644" t="s">
        <v>180</v>
      </c>
      <c r="C48" s="645"/>
      <c r="D48" s="601" t="s">
        <v>78</v>
      </c>
      <c r="E48" s="146">
        <v>1435021</v>
      </c>
      <c r="F48" s="150" t="s">
        <v>1598</v>
      </c>
      <c r="G48" s="138" t="s">
        <v>1157</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ht="32.25" customHeight="1">
      <c r="A49" s="277"/>
      <c r="B49" s="191"/>
      <c r="C49" s="192" t="s">
        <v>181</v>
      </c>
      <c r="D49" s="754" t="s">
        <v>1160</v>
      </c>
      <c r="E49" s="755"/>
      <c r="F49" s="755"/>
      <c r="G49" s="755"/>
      <c r="H49" s="756"/>
      <c r="I49" s="148"/>
      <c r="J49" s="36"/>
      <c r="K49" s="7" t="str">
        <f>C49</f>
        <v xml:space="preserve">i. Specify source(s) of in-kind donations </v>
      </c>
      <c r="L49" s="31"/>
      <c r="M49" s="31"/>
      <c r="N49" s="31"/>
      <c r="O49" s="34" t="str">
        <f>D49</f>
        <v>KfW ($1,015,501 for condoms and injectables) &amp; USAID ($419,520 for condoms).</v>
      </c>
      <c r="P49" s="31"/>
      <c r="Q49" s="31"/>
      <c r="R49" s="31"/>
      <c r="S49" s="31"/>
      <c r="T49" s="20"/>
      <c r="U49" s="20"/>
      <c r="V49" s="20"/>
      <c r="W49" s="68"/>
      <c r="X49" s="68"/>
      <c r="Y49" s="69"/>
      <c r="Z49" s="86"/>
    </row>
    <row r="50" spans="1:26" s="143" customFormat="1" ht="135">
      <c r="A50" s="277"/>
      <c r="B50" s="644" t="s">
        <v>182</v>
      </c>
      <c r="C50" s="645"/>
      <c r="D50" s="601" t="s">
        <v>78</v>
      </c>
      <c r="E50" s="146">
        <v>61000</v>
      </c>
      <c r="F50" s="150" t="s">
        <v>1598</v>
      </c>
      <c r="G50" s="140"/>
      <c r="H50" s="279" t="s">
        <v>1161</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50" t="s">
        <v>1598</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1496021</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0.65333733441934239</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1.014337776868935</v>
      </c>
      <c r="G56" s="748" t="s">
        <v>1162</v>
      </c>
      <c r="H56" s="749"/>
      <c r="I56" s="10"/>
      <c r="J56" s="40" t="str">
        <f>G56</f>
        <v>(This was 100% before including the Global Fund procurement information.)</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1015" t="s">
        <v>77</v>
      </c>
      <c r="G59" s="1015"/>
      <c r="H59" s="1016"/>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1013" t="s">
        <v>1163</v>
      </c>
      <c r="G60" s="1013"/>
      <c r="H60" s="1014"/>
      <c r="I60" s="10"/>
      <c r="J60" s="36"/>
      <c r="K60" s="7"/>
      <c r="L60" s="31"/>
      <c r="M60" s="52">
        <f>E60</f>
        <v>0</v>
      </c>
      <c r="N60" s="31"/>
      <c r="O60" s="31"/>
      <c r="P60" s="31"/>
      <c r="Q60" s="7" t="str">
        <f>F60</f>
        <v>Logistics Management Division/MOH</v>
      </c>
      <c r="R60" s="34" t="str">
        <f>B60</f>
        <v>a. Specify entity</v>
      </c>
      <c r="S60" s="31"/>
      <c r="T60" s="20"/>
      <c r="U60" s="20"/>
      <c r="V60" s="20"/>
      <c r="W60" s="68"/>
      <c r="X60" s="68"/>
      <c r="Y60" s="69"/>
      <c r="Z60" s="86"/>
    </row>
    <row r="61" spans="1:26" s="143" customFormat="1">
      <c r="A61" s="568"/>
      <c r="B61" s="567"/>
      <c r="C61" s="644" t="s">
        <v>193</v>
      </c>
      <c r="D61" s="644"/>
      <c r="E61" s="645"/>
      <c r="F61" s="1015" t="s">
        <v>78</v>
      </c>
      <c r="G61" s="1015"/>
      <c r="H61" s="1016"/>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45.75" thickBot="1">
      <c r="A62" s="742" t="s">
        <v>194</v>
      </c>
      <c r="B62" s="633"/>
      <c r="C62" s="634"/>
      <c r="D62" s="1013" t="s">
        <v>1164</v>
      </c>
      <c r="E62" s="1013"/>
      <c r="F62" s="1013"/>
      <c r="G62" s="1013"/>
      <c r="H62" s="1014"/>
      <c r="I62" s="599"/>
      <c r="J62" s="36"/>
      <c r="K62" s="7" t="str">
        <f>A62</f>
        <v xml:space="preserve">B14. Please note any additional comments about finance and procurement.
</v>
      </c>
      <c r="L62" s="31"/>
      <c r="M62" s="31"/>
      <c r="N62" s="31"/>
      <c r="O62" s="7" t="str">
        <f>D62</f>
        <v>Due to various reasons, sometimes public-sector procurement gets delayed; in such circumstances USAID is providing contraceptives to MOH upon the request of MOH.</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1017" t="s">
        <v>78</v>
      </c>
      <c r="E66" s="1017"/>
      <c r="F66" s="594" t="s">
        <v>78</v>
      </c>
      <c r="G66" s="594" t="s">
        <v>78</v>
      </c>
      <c r="H66" s="398"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1017" t="s">
        <v>78</v>
      </c>
      <c r="E67" s="1017"/>
      <c r="F67" s="594" t="s">
        <v>89</v>
      </c>
      <c r="G67" s="594" t="s">
        <v>89</v>
      </c>
      <c r="H67" s="398"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1017" t="s">
        <v>78</v>
      </c>
      <c r="E68" s="1017"/>
      <c r="F68" s="594" t="s">
        <v>78</v>
      </c>
      <c r="G68" s="594" t="s">
        <v>78</v>
      </c>
      <c r="H68" s="398"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1017" t="s">
        <v>78</v>
      </c>
      <c r="E69" s="1017"/>
      <c r="F69" s="594" t="s">
        <v>78</v>
      </c>
      <c r="G69" s="594" t="s">
        <v>78</v>
      </c>
      <c r="H69" s="398"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1017" t="s">
        <v>78</v>
      </c>
      <c r="E70" s="1017"/>
      <c r="F70" s="594" t="s">
        <v>78</v>
      </c>
      <c r="G70" s="594" t="s">
        <v>78</v>
      </c>
      <c r="H70" s="398"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1017" t="s">
        <v>78</v>
      </c>
      <c r="E71" s="1017"/>
      <c r="F71" s="594" t="s">
        <v>78</v>
      </c>
      <c r="G71" s="594" t="s">
        <v>78</v>
      </c>
      <c r="H71" s="398"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1017" t="s">
        <v>78</v>
      </c>
      <c r="E72" s="1017"/>
      <c r="F72" s="594" t="s">
        <v>89</v>
      </c>
      <c r="G72" s="594" t="s">
        <v>89</v>
      </c>
      <c r="H72" s="398"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1017" t="s">
        <v>78</v>
      </c>
      <c r="E73" s="1017"/>
      <c r="F73" s="594" t="s">
        <v>89</v>
      </c>
      <c r="G73" s="594" t="s">
        <v>78</v>
      </c>
      <c r="H73" s="398"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1017" t="s">
        <v>78</v>
      </c>
      <c r="E74" s="1017"/>
      <c r="F74" s="594" t="s">
        <v>78</v>
      </c>
      <c r="G74" s="594" t="s">
        <v>78</v>
      </c>
      <c r="H74" s="398" t="s">
        <v>78</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1017" t="s">
        <v>78</v>
      </c>
      <c r="E75" s="1017"/>
      <c r="F75" s="594" t="s">
        <v>78</v>
      </c>
      <c r="G75" s="594" t="s">
        <v>78</v>
      </c>
      <c r="H75" s="398" t="s">
        <v>78</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1017" t="s">
        <v>89</v>
      </c>
      <c r="E76" s="1017"/>
      <c r="F76" s="594" t="s">
        <v>89</v>
      </c>
      <c r="G76" s="594" t="s">
        <v>89</v>
      </c>
      <c r="H76" s="398"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151" t="s">
        <v>1165</v>
      </c>
      <c r="D83" s="1018" t="s">
        <v>1166</v>
      </c>
      <c r="E83" s="1018"/>
      <c r="F83" s="152" t="s">
        <v>78</v>
      </c>
      <c r="G83" s="1019" t="s">
        <v>78</v>
      </c>
      <c r="H83" s="1020"/>
      <c r="I83" s="17"/>
      <c r="J83" s="40" t="str">
        <f>G83</f>
        <v>Yes</v>
      </c>
      <c r="K83" s="7" t="str">
        <f>B83</f>
        <v>a</v>
      </c>
      <c r="L83" s="31"/>
      <c r="M83" s="41">
        <f>E83</f>
        <v>0</v>
      </c>
      <c r="N83" s="31"/>
      <c r="O83" s="31"/>
      <c r="P83" s="31"/>
      <c r="Q83" s="31"/>
      <c r="R83" s="7"/>
      <c r="S83" s="7" t="str">
        <f>D83</f>
        <v>2007-2011</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560</v>
      </c>
      <c r="F85" s="679"/>
      <c r="G85" s="679"/>
      <c r="H85" s="680"/>
      <c r="I85" s="17"/>
      <c r="J85" s="40"/>
      <c r="K85" s="7"/>
      <c r="L85" s="31"/>
      <c r="M85" s="41" t="str">
        <f>E85</f>
        <v>Commercial sector</v>
      </c>
      <c r="N85" s="41" t="str">
        <f>E85</f>
        <v>Commercial sector</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1167</v>
      </c>
      <c r="F86" s="679"/>
      <c r="G86" s="679"/>
      <c r="H86" s="680"/>
      <c r="I86" s="17"/>
      <c r="J86" s="40"/>
      <c r="K86" s="7"/>
      <c r="L86" s="31"/>
      <c r="M86" s="41" t="str">
        <f>E86</f>
        <v>About 1% tax is charged</v>
      </c>
      <c r="N86" s="41" t="str">
        <f>E86</f>
        <v>About 1% tax is charged</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32.25" customHeight="1">
      <c r="A90" s="204"/>
      <c r="B90" s="644" t="s">
        <v>227</v>
      </c>
      <c r="C90" s="644"/>
      <c r="D90" s="678" t="s">
        <v>1168</v>
      </c>
      <c r="E90" s="679"/>
      <c r="F90" s="679"/>
      <c r="G90" s="679"/>
      <c r="H90" s="680"/>
      <c r="I90" s="17"/>
      <c r="J90" s="40"/>
      <c r="K90" s="7" t="str">
        <f>B90</f>
        <v>a. If yes, describe the policies.</v>
      </c>
      <c r="L90" s="31"/>
      <c r="M90" s="31"/>
      <c r="N90" s="33"/>
      <c r="O90" s="34" t="str">
        <f>D90</f>
        <v>The policy promotes social marketing and NGOs to provide family planning services.</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1015" t="s">
        <v>78</v>
      </c>
      <c r="H109" s="1016"/>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1015" t="s">
        <v>78</v>
      </c>
      <c r="H110" s="1016"/>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1015" t="s">
        <v>78</v>
      </c>
      <c r="H111" s="1016"/>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1015" t="s">
        <v>78</v>
      </c>
      <c r="H112" s="1016"/>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1015" t="s">
        <v>78</v>
      </c>
      <c r="H113" s="1016"/>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1015" t="s">
        <v>78</v>
      </c>
      <c r="H114" s="1016"/>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1015" t="s">
        <v>78</v>
      </c>
      <c r="H115" s="1016"/>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1015" t="s">
        <v>78</v>
      </c>
      <c r="H116" s="1016"/>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1015" t="s">
        <v>89</v>
      </c>
      <c r="H117" s="1016"/>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1015" t="s">
        <v>89</v>
      </c>
      <c r="H118" s="1016"/>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1169</v>
      </c>
      <c r="E121" s="650"/>
      <c r="F121" s="650"/>
      <c r="G121" s="650"/>
      <c r="H121" s="651"/>
      <c r="I121" s="43"/>
      <c r="J121" s="30"/>
      <c r="K121" s="7" t="str">
        <f>A121</f>
        <v xml:space="preserve">D10. Name of the list(s)
</v>
      </c>
      <c r="L121" s="7"/>
      <c r="M121" s="31"/>
      <c r="N121" s="31"/>
      <c r="O121" s="7" t="str">
        <f>D121</f>
        <v>National List of Essential Medicines Nepal</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2003</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1015" t="s">
        <v>89</v>
      </c>
      <c r="H133" s="1016"/>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1015" t="s">
        <v>96</v>
      </c>
      <c r="H134" s="1016"/>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1015" t="s">
        <v>89</v>
      </c>
      <c r="H135" s="1016"/>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1015" t="s">
        <v>89</v>
      </c>
      <c r="H136" s="1016"/>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1015" t="s">
        <v>89</v>
      </c>
      <c r="H137" s="1016"/>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1015" t="s">
        <v>89</v>
      </c>
      <c r="H138" s="1016"/>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1015" t="s">
        <v>96</v>
      </c>
      <c r="H139" s="1016"/>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1015" t="s">
        <v>96</v>
      </c>
      <c r="H140" s="1016"/>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1015" t="s">
        <v>96</v>
      </c>
      <c r="H141" s="1016"/>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1598</v>
      </c>
      <c r="G142" s="650"/>
      <c r="H142" s="651"/>
      <c r="I142" s="599"/>
      <c r="J142" s="40"/>
      <c r="K142" s="7"/>
      <c r="L142" s="31"/>
      <c r="M142" s="7"/>
      <c r="N142" s="31"/>
      <c r="O142" s="31"/>
      <c r="P142" s="31"/>
      <c r="Q142" s="7" t="str">
        <f>F142</f>
        <v>07/10 - 06/11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1097</v>
      </c>
      <c r="G143" s="650"/>
      <c r="H143" s="651"/>
      <c r="I143" s="599"/>
      <c r="J143" s="40"/>
      <c r="K143" s="7"/>
      <c r="L143" s="7"/>
      <c r="M143" s="31"/>
      <c r="N143" s="31"/>
      <c r="O143" s="31"/>
      <c r="P143" s="31"/>
      <c r="Q143" s="7" t="str">
        <f>F143</f>
        <v>LMIS</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90.75" thickBot="1">
      <c r="A147" s="637" t="s">
        <v>277</v>
      </c>
      <c r="B147" s="638"/>
      <c r="C147" s="639"/>
      <c r="D147" s="640" t="s">
        <v>1170</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1E00-000000000000}">
      <formula1>$Y$1:$Y$14</formula1>
    </dataValidation>
    <dataValidation type="list" allowBlank="1" showInputMessage="1" showErrorMessage="1" error="Please choose from the dropdown list." sqref="H24" xr:uid="{00000000-0002-0000-1E00-000001000000}">
      <formula1>$O$1:$O$7</formula1>
    </dataValidation>
    <dataValidation type="list" allowBlank="1" showInputMessage="1" showErrorMessage="1" error="Please choose from the dropdown list." sqref="F59:H59" xr:uid="{00000000-0002-0000-1E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E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E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1E00-000005000000}">
      <formula1>$W$1:$W$5</formula1>
    </dataValidation>
  </dataValidations>
  <hyperlinks>
    <hyperlink ref="A5:C5" location="Introduction!R10" display="To jump to the Introduction sheet, click here." xr:uid="{00000000-0004-0000-1E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7">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1613</v>
      </c>
      <c r="B8" s="800"/>
      <c r="C8" s="800"/>
      <c r="D8" s="1077"/>
      <c r="E8" s="1077"/>
      <c r="F8" s="1077"/>
      <c r="G8" s="1077"/>
      <c r="H8" s="1077"/>
      <c r="I8" s="599"/>
      <c r="J8" s="54">
        <f>G8</f>
        <v>0</v>
      </c>
      <c r="K8" s="7" t="str">
        <f>A8</f>
        <v xml:space="preserve">Country: Nicaragua </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0">
      <c r="A13" s="269"/>
      <c r="B13" s="644" t="s">
        <v>124</v>
      </c>
      <c r="C13" s="645"/>
      <c r="D13" s="678" t="s">
        <v>1171</v>
      </c>
      <c r="E13" s="679"/>
      <c r="F13" s="679"/>
      <c r="G13" s="679"/>
      <c r="H13" s="680"/>
      <c r="I13" s="599"/>
      <c r="J13" s="35"/>
      <c r="K13" s="7" t="str">
        <f>B13</f>
        <v>a. What is the name of the committee?</v>
      </c>
      <c r="L13" s="41" t="str">
        <f>D13</f>
        <v>Comité DAIA (Comité para la Disponibilidad Asegurada de Insumos Anticonceptivos - Contraceptive Security Committee)</v>
      </c>
      <c r="M13" s="31"/>
      <c r="N13" s="31"/>
      <c r="O13" s="34" t="str">
        <f>D13</f>
        <v>Comité DAIA (Comité para la Disponibilidad Asegurada de Insumos Anticonceptivos - Contraceptive Security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1172</v>
      </c>
      <c r="G15" s="650"/>
      <c r="H15" s="651"/>
      <c r="I15" s="599"/>
      <c r="J15" s="35"/>
      <c r="K15" s="7" t="str">
        <f t="shared" ref="K15:K23" si="0">B15</f>
        <v>a. Social marketing</v>
      </c>
      <c r="L15" s="31"/>
      <c r="M15" s="31"/>
      <c r="N15" s="31"/>
      <c r="O15" s="7"/>
      <c r="P15" s="31"/>
      <c r="Q15" s="7" t="str">
        <f t="shared" ref="Q15:Q23" si="1">F15</f>
        <v>PASMO (Pan American Social Marketing Organization) PSI (Population Services International)</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1173</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PROFAMILIA (Asociación Pro-Bienestar de la Familia Nicaragüense - Nicaraguan Pro Family Wellbeing Association)</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707</v>
      </c>
      <c r="G18" s="650"/>
      <c r="H18" s="651"/>
      <c r="I18" s="599"/>
      <c r="J18" s="35"/>
      <c r="K18" s="7" t="str">
        <f t="shared" si="0"/>
        <v>d. Donors</v>
      </c>
      <c r="L18" s="31"/>
      <c r="M18" s="31"/>
      <c r="N18" s="31"/>
      <c r="O18" s="7"/>
      <c r="P18" s="31"/>
      <c r="Q18" s="7" t="str">
        <f t="shared" si="1"/>
        <v>UNFPA, USAID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60">
      <c r="A20" s="204"/>
      <c r="B20" s="644" t="s">
        <v>135</v>
      </c>
      <c r="C20" s="645"/>
      <c r="D20" s="570" t="s">
        <v>78</v>
      </c>
      <c r="E20" s="178" t="s">
        <v>136</v>
      </c>
      <c r="F20" s="649" t="s">
        <v>1174</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 xml:space="preserve">Medical Supplies Directorate, General Directorate for the Extension of Quality of Care, Planning and Development Division, External Cooperation Directorate </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78</v>
      </c>
      <c r="E23" s="178" t="s">
        <v>138</v>
      </c>
      <c r="F23" s="649" t="s">
        <v>1175</v>
      </c>
      <c r="G23" s="650"/>
      <c r="H23" s="651"/>
      <c r="I23" s="599"/>
      <c r="J23" s="35"/>
      <c r="K23" s="54" t="str">
        <f t="shared" si="0"/>
        <v>i. Other (for example: partners)</v>
      </c>
      <c r="L23" s="35"/>
      <c r="M23" s="35"/>
      <c r="N23" s="35"/>
      <c r="O23" s="54"/>
      <c r="P23" s="35"/>
      <c r="Q23" s="54" t="str">
        <f t="shared" si="1"/>
        <v>PATH</v>
      </c>
      <c r="R23" s="35"/>
      <c r="S23" s="35"/>
      <c r="T23" s="35"/>
      <c r="U23" s="35"/>
      <c r="V23" s="35"/>
      <c r="W23" s="120"/>
      <c r="X23" s="120"/>
      <c r="Y23" s="118"/>
      <c r="Z23" s="118"/>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135.75" thickBot="1">
      <c r="A26" s="731" t="s">
        <v>143</v>
      </c>
      <c r="B26" s="700"/>
      <c r="C26" s="732"/>
      <c r="D26" s="179" t="s">
        <v>78</v>
      </c>
      <c r="E26" s="180" t="s">
        <v>144</v>
      </c>
      <c r="F26" s="137" t="s">
        <v>1176</v>
      </c>
      <c r="G26" s="181" t="s">
        <v>145</v>
      </c>
      <c r="H26" s="272"/>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1021">
        <v>2740890</v>
      </c>
      <c r="H29" s="1022"/>
      <c r="I29" s="10"/>
      <c r="J29" s="54">
        <f>G29</f>
        <v>2740890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505" t="s">
        <v>1614</v>
      </c>
      <c r="F30" s="183" t="s">
        <v>152</v>
      </c>
      <c r="G30" s="766" t="s">
        <v>1177</v>
      </c>
      <c r="H30" s="767"/>
      <c r="I30" s="10"/>
      <c r="J30" s="54" t="str">
        <f>G30</f>
        <v>Ministry of Health, CS Committee</v>
      </c>
      <c r="K30" s="7"/>
      <c r="L30" s="31"/>
      <c r="M30" s="51" t="str">
        <f>E30</f>
        <v xml:space="preserve">01/11 - 12/11 </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30">
      <c r="A35" s="204"/>
      <c r="B35" s="644" t="s">
        <v>160</v>
      </c>
      <c r="C35" s="644"/>
      <c r="D35" s="645"/>
      <c r="E35" s="527">
        <v>2025890</v>
      </c>
      <c r="F35" s="150" t="s">
        <v>1569</v>
      </c>
      <c r="G35" s="138" t="s">
        <v>1178</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45">
      <c r="A40" s="277"/>
      <c r="B40" s="644" t="s">
        <v>168</v>
      </c>
      <c r="C40" s="645"/>
      <c r="D40" s="601" t="s">
        <v>78</v>
      </c>
      <c r="E40" s="146">
        <v>2025890</v>
      </c>
      <c r="F40" s="139" t="s">
        <v>1569</v>
      </c>
      <c r="G40" s="190" t="s">
        <v>1179</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671</v>
      </c>
      <c r="E41" s="679"/>
      <c r="F41" s="679"/>
      <c r="G41" s="679"/>
      <c r="H41" s="680"/>
      <c r="I41" s="39"/>
      <c r="J41" s="36"/>
      <c r="K41" s="7" t="str">
        <f>C41</f>
        <v>i. Specify source(s) of internally generated funds spent (for example, from taxes or user fees)</v>
      </c>
      <c r="L41" s="31"/>
      <c r="M41" s="31"/>
      <c r="N41" s="31"/>
      <c r="O41" s="34" t="str">
        <f>D41</f>
        <v>Taxes</v>
      </c>
      <c r="P41" s="31"/>
      <c r="Q41" s="31"/>
      <c r="R41" s="31"/>
      <c r="S41" s="31"/>
      <c r="T41" s="20"/>
      <c r="U41" s="20"/>
      <c r="V41" s="20"/>
      <c r="W41" s="68"/>
      <c r="X41" s="68"/>
      <c r="Y41" s="69"/>
      <c r="Z41" s="86"/>
    </row>
    <row r="42" spans="1:26" s="143" customFormat="1" ht="60">
      <c r="A42" s="277"/>
      <c r="B42" s="644" t="s">
        <v>170</v>
      </c>
      <c r="C42" s="645"/>
      <c r="D42" s="601"/>
      <c r="E42" s="146"/>
      <c r="F42" s="139"/>
      <c r="G42" s="190"/>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c r="E43" s="679"/>
      <c r="F43" s="679"/>
      <c r="G43" s="679"/>
      <c r="H43" s="680"/>
      <c r="I43" s="39"/>
      <c r="J43" s="36"/>
      <c r="K43" s="7" t="str">
        <f>C43</f>
        <v>i. Specify source(s) of other government funds spent (for example: basket funding or specific donor)</v>
      </c>
      <c r="L43" s="31"/>
      <c r="M43" s="31"/>
      <c r="N43" s="31"/>
      <c r="O43" s="34">
        <f>D43</f>
        <v>0</v>
      </c>
      <c r="P43" s="31"/>
      <c r="Q43" s="31"/>
      <c r="R43" s="31"/>
      <c r="S43" s="31"/>
      <c r="T43" s="20"/>
      <c r="U43" s="20"/>
      <c r="V43" s="20"/>
      <c r="W43" s="68"/>
      <c r="X43" s="68"/>
      <c r="Y43" s="69"/>
      <c r="Z43" s="86"/>
    </row>
    <row r="44" spans="1:26" s="143" customFormat="1" ht="45">
      <c r="A44" s="277"/>
      <c r="B44" s="644" t="s">
        <v>172</v>
      </c>
      <c r="C44" s="645"/>
      <c r="D44" s="193"/>
      <c r="E44" s="147">
        <f>E40+E42</f>
        <v>2025890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45">
      <c r="A48" s="277"/>
      <c r="B48" s="644" t="s">
        <v>180</v>
      </c>
      <c r="C48" s="645"/>
      <c r="D48" s="601" t="s">
        <v>78</v>
      </c>
      <c r="E48" s="146">
        <v>715000</v>
      </c>
      <c r="F48" s="139" t="s">
        <v>1569</v>
      </c>
      <c r="G48" s="140" t="s">
        <v>1180</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552</v>
      </c>
      <c r="E49" s="755"/>
      <c r="F49" s="755"/>
      <c r="G49" s="755"/>
      <c r="H49" s="756"/>
      <c r="I49" s="148"/>
      <c r="J49" s="36"/>
      <c r="K49" s="7" t="str">
        <f>C49</f>
        <v xml:space="preserve">i. Specify source(s) of in-kind donations </v>
      </c>
      <c r="L49" s="31"/>
      <c r="M49" s="31"/>
      <c r="N49" s="31"/>
      <c r="O49" s="34" t="str">
        <f>D49</f>
        <v>UNFPA</v>
      </c>
      <c r="P49" s="31"/>
      <c r="Q49" s="31"/>
      <c r="R49" s="31"/>
      <c r="S49" s="31"/>
      <c r="T49" s="20"/>
      <c r="U49" s="20"/>
      <c r="V49" s="20"/>
      <c r="W49" s="68"/>
      <c r="X49" s="68"/>
      <c r="Y49" s="69"/>
      <c r="Z49" s="86"/>
    </row>
    <row r="50" spans="1:26" s="143" customFormat="1" ht="30">
      <c r="A50" s="277"/>
      <c r="B50" s="644" t="s">
        <v>182</v>
      </c>
      <c r="C50" s="645"/>
      <c r="D50" s="601" t="s">
        <v>99</v>
      </c>
      <c r="E50" s="146"/>
      <c r="F50" s="139" t="s">
        <v>1569</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99</v>
      </c>
      <c r="E51" s="146"/>
      <c r="F51" s="139" t="s">
        <v>1569</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75">
      <c r="A52" s="277"/>
      <c r="B52" s="644" t="s">
        <v>184</v>
      </c>
      <c r="C52" s="645"/>
      <c r="D52" s="193"/>
      <c r="E52" s="147">
        <f>E48+E50+E51</f>
        <v>715000</v>
      </c>
      <c r="F52" s="194"/>
      <c r="G52" s="194"/>
      <c r="H52" s="280" t="s">
        <v>903</v>
      </c>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0.73913582814341328</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1</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953" t="s">
        <v>77</v>
      </c>
      <c r="G59" s="954"/>
      <c r="H59" s="983"/>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ht="30">
      <c r="A60" s="204"/>
      <c r="B60" s="644" t="s">
        <v>192</v>
      </c>
      <c r="C60" s="644"/>
      <c r="D60" s="644"/>
      <c r="E60" s="644"/>
      <c r="F60" s="790" t="s">
        <v>1181</v>
      </c>
      <c r="G60" s="791"/>
      <c r="H60" s="861"/>
      <c r="I60" s="10"/>
      <c r="J60" s="36"/>
      <c r="K60" s="7"/>
      <c r="L60" s="31"/>
      <c r="M60" s="52">
        <f>E60</f>
        <v>0</v>
      </c>
      <c r="N60" s="31"/>
      <c r="O60" s="31"/>
      <c r="P60" s="31"/>
      <c r="Q60" s="7" t="str">
        <f>F60</f>
        <v>DCAIS (Central Directorate for Contraceptives and Health Supplies)</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45.75" thickBot="1">
      <c r="A62" s="742" t="s">
        <v>194</v>
      </c>
      <c r="B62" s="633"/>
      <c r="C62" s="634"/>
      <c r="D62" s="1023" t="s">
        <v>1182</v>
      </c>
      <c r="E62" s="1024"/>
      <c r="F62" s="1024"/>
      <c r="G62" s="1024"/>
      <c r="H62" s="1025"/>
      <c r="I62" s="599"/>
      <c r="J62" s="36"/>
      <c r="K62" s="7" t="str">
        <f>A62</f>
        <v xml:space="preserve">B14. Please note any additional comments about finance and procurement.
</v>
      </c>
      <c r="L62" s="31"/>
      <c r="M62" s="31"/>
      <c r="N62" s="31"/>
      <c r="O62" s="7" t="str">
        <f>D62</f>
        <v>Contraceptives are procured via a third-party agreement with UNFPA.</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89</v>
      </c>
      <c r="G67" s="571" t="s">
        <v>89</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89</v>
      </c>
      <c r="G69" s="571" t="s">
        <v>89</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89</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78</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78</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78</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573" t="s">
        <v>1183</v>
      </c>
      <c r="D83" s="722" t="s">
        <v>712</v>
      </c>
      <c r="E83" s="723"/>
      <c r="F83" s="574" t="s">
        <v>78</v>
      </c>
      <c r="G83" s="724" t="s">
        <v>78</v>
      </c>
      <c r="H83" s="725"/>
      <c r="I83" s="17"/>
      <c r="J83" s="40" t="str">
        <f>G83</f>
        <v>Yes</v>
      </c>
      <c r="K83" s="7" t="str">
        <f>B83</f>
        <v>a</v>
      </c>
      <c r="L83" s="31"/>
      <c r="M83" s="41">
        <f>E83</f>
        <v>0</v>
      </c>
      <c r="N83" s="31"/>
      <c r="O83" s="31"/>
      <c r="P83" s="31"/>
      <c r="Q83" s="31"/>
      <c r="R83" s="7"/>
      <c r="S83" s="7" t="str">
        <f>D83</f>
        <v>2008-2012</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1184</v>
      </c>
      <c r="F85" s="679"/>
      <c r="G85" s="679"/>
      <c r="H85" s="680"/>
      <c r="I85" s="17"/>
      <c r="J85" s="40"/>
      <c r="K85" s="7"/>
      <c r="L85" s="31"/>
      <c r="M85" s="41" t="str">
        <f>E85</f>
        <v xml:space="preserve">NGO, social marketing, commercial </v>
      </c>
      <c r="N85" s="41" t="str">
        <f>E85</f>
        <v xml:space="preserve">NGO, social marketing, commercial </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v>0.15</v>
      </c>
      <c r="F86" s="679"/>
      <c r="G86" s="679"/>
      <c r="H86" s="680"/>
      <c r="I86" s="17"/>
      <c r="J86" s="40"/>
      <c r="K86" s="7"/>
      <c r="L86" s="31"/>
      <c r="M86" s="41">
        <f>E86</f>
        <v>0.15</v>
      </c>
      <c r="N86" s="41">
        <f>E86</f>
        <v>0.15</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30">
      <c r="A90" s="204"/>
      <c r="B90" s="644" t="s">
        <v>227</v>
      </c>
      <c r="C90" s="644"/>
      <c r="D90" s="678" t="s">
        <v>1185</v>
      </c>
      <c r="E90" s="679"/>
      <c r="F90" s="679"/>
      <c r="G90" s="679"/>
      <c r="H90" s="680"/>
      <c r="I90" s="17"/>
      <c r="J90" s="40"/>
      <c r="K90" s="7" t="str">
        <f>B90</f>
        <v>a. If yes, describe the policies.</v>
      </c>
      <c r="L90" s="31"/>
      <c r="M90" s="31"/>
      <c r="N90" s="33"/>
      <c r="O90" s="34" t="str">
        <f>D90</f>
        <v>Politica general de salud, norma de planificación familiar (general health policy, family planning norm) support all sectors.</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78</v>
      </c>
      <c r="H117" s="647"/>
      <c r="I117" s="43"/>
      <c r="J117" s="40" t="str">
        <f>G117</f>
        <v>Yes</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1186</v>
      </c>
      <c r="E121" s="650"/>
      <c r="F121" s="650"/>
      <c r="G121" s="650"/>
      <c r="H121" s="651"/>
      <c r="I121" s="43"/>
      <c r="J121" s="30"/>
      <c r="K121" s="7" t="str">
        <f>A121</f>
        <v xml:space="preserve">D10. Name of the list(s)
</v>
      </c>
      <c r="L121" s="7"/>
      <c r="M121" s="31"/>
      <c r="N121" s="31"/>
      <c r="O121" s="7" t="str">
        <f>D121</f>
        <v>Lista básica de medicamentos (basic medicine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2009</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89</v>
      </c>
      <c r="H141" s="647"/>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1573</v>
      </c>
      <c r="G142" s="650"/>
      <c r="H142" s="651"/>
      <c r="I142" s="599"/>
      <c r="J142" s="40"/>
      <c r="K142" s="7"/>
      <c r="L142" s="31"/>
      <c r="M142" s="7"/>
      <c r="N142" s="31"/>
      <c r="O142" s="31"/>
      <c r="P142" s="31"/>
      <c r="Q142" s="7" t="str">
        <f>F142</f>
        <v>1/11 - 12/11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1187</v>
      </c>
      <c r="G143" s="650"/>
      <c r="H143" s="651"/>
      <c r="I143" s="599"/>
      <c r="J143" s="40"/>
      <c r="K143" s="7"/>
      <c r="L143" s="7"/>
      <c r="M143" s="31"/>
      <c r="N143" s="31"/>
      <c r="O143" s="31"/>
      <c r="P143" s="31"/>
      <c r="Q143" s="7" t="str">
        <f>F143</f>
        <v xml:space="preserve">Warehouse reports </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1F00-000000000000}">
      <formula1>$Y$1:$Y$14</formula1>
    </dataValidation>
    <dataValidation type="list" allowBlank="1" showInputMessage="1" showErrorMessage="1" error="Please choose from the dropdown list." sqref="H24" xr:uid="{00000000-0002-0000-1F00-000001000000}">
      <formula1>$O$1:$O$7</formula1>
    </dataValidation>
    <dataValidation type="list" allowBlank="1" showInputMessage="1" showErrorMessage="1" error="Please choose from the dropdown list." sqref="F59:H59" xr:uid="{00000000-0002-0000-1F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1F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1F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1F00-000005000000}">
      <formula1>$W$1:$W$5</formula1>
    </dataValidation>
  </dataValidations>
  <hyperlinks>
    <hyperlink ref="A5:C5" location="Introduction!R10" display="To jump to the Introduction sheet, click here." xr:uid="{00000000-0004-0000-1F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1">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29.4257812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0.5703125" style="414" hidden="1" customWidth="1"/>
    <col min="25" max="25" width="8.5703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487"/>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1615</v>
      </c>
      <c r="B8" s="800"/>
      <c r="C8" s="800"/>
      <c r="D8" s="1077"/>
      <c r="E8" s="1077"/>
      <c r="F8" s="1077"/>
      <c r="G8" s="1077"/>
      <c r="H8" s="1077"/>
      <c r="I8" s="417"/>
      <c r="J8" s="406">
        <f>G8</f>
        <v>0</v>
      </c>
      <c r="K8" s="402" t="str">
        <f>A8</f>
        <v>Country: Nigeria</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1188</v>
      </c>
      <c r="E13" s="679"/>
      <c r="F13" s="679"/>
      <c r="G13" s="679"/>
      <c r="H13" s="681"/>
      <c r="I13" s="417"/>
      <c r="J13" s="407"/>
      <c r="K13" s="402" t="str">
        <f>B13</f>
        <v>a. What is the name of the committee?</v>
      </c>
      <c r="L13" s="428" t="str">
        <f>D13</f>
        <v>Reproductive Health Commodity Security (RHCS) Stakeholders' Committee</v>
      </c>
      <c r="M13" s="401"/>
      <c r="N13" s="401"/>
      <c r="O13" s="403" t="str">
        <f>D13</f>
        <v>Reproductive Health Commodity Security (RHCS) Stakeholders'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1189</v>
      </c>
      <c r="G15" s="650"/>
      <c r="H15" s="688"/>
      <c r="I15" s="417"/>
      <c r="J15" s="407"/>
      <c r="K15" s="402" t="str">
        <f t="shared" ref="K15:K23" si="0">B15</f>
        <v>a. Social marketing</v>
      </c>
      <c r="L15" s="401"/>
      <c r="M15" s="401"/>
      <c r="N15" s="401"/>
      <c r="O15" s="402"/>
      <c r="P15" s="401"/>
      <c r="Q15" s="402" t="str">
        <f t="shared" ref="Q15:Q23" si="1">F15</f>
        <v>Society for Family Health</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1190</v>
      </c>
      <c r="G16" s="650"/>
      <c r="H16" s="688"/>
      <c r="I16" s="417"/>
      <c r="J16" s="407"/>
      <c r="K16" s="402" t="str">
        <f t="shared" si="0"/>
        <v>b. NGO (for example: service delivery, advocacy, Planned Parenthood affiliate, Marie Stopes affiliate, faith-based organizations, etc.)</v>
      </c>
      <c r="L16" s="401"/>
      <c r="M16" s="401"/>
      <c r="N16" s="401"/>
      <c r="O16" s="402"/>
      <c r="P16" s="401"/>
      <c r="Q16" s="402" t="str">
        <f t="shared" si="1"/>
        <v>Planned Parenthood Federation, Nigeria Urban Reproductive Health Initiative, Association for Reproductive and Family Health</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1191</v>
      </c>
      <c r="G17" s="650"/>
      <c r="H17" s="688"/>
      <c r="I17" s="417"/>
      <c r="J17" s="407"/>
      <c r="K17" s="402" t="str">
        <f t="shared" si="0"/>
        <v>c. Commercial sector (for example: pharmacy associations, manufacturers, etc.)</v>
      </c>
      <c r="L17" s="401"/>
      <c r="M17" s="401"/>
      <c r="N17" s="401"/>
      <c r="O17" s="402"/>
      <c r="P17" s="401"/>
      <c r="Q17" s="402" t="str">
        <f t="shared" si="1"/>
        <v>Pharmaceutical Society of Nigeria (PSN), Society of Gynaecologists and Obstetricians of Nigeria (SOGON), Nigeria Medical Association</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1192</v>
      </c>
      <c r="G18" s="650"/>
      <c r="H18" s="688"/>
      <c r="I18" s="417"/>
      <c r="J18" s="407"/>
      <c r="K18" s="402" t="str">
        <f t="shared" si="0"/>
        <v>d. Donors</v>
      </c>
      <c r="L18" s="401"/>
      <c r="M18" s="401"/>
      <c r="N18" s="401"/>
      <c r="O18" s="402"/>
      <c r="P18" s="401"/>
      <c r="Q18" s="402" t="str">
        <f t="shared" si="1"/>
        <v>USAID, DfID, CIDA</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88"/>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1193</v>
      </c>
      <c r="G20" s="650"/>
      <c r="H20" s="688"/>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Family Health Department, National Agency for Food and Drug Administration and Control (NAFDAC), National Health Insurance Services</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1194</v>
      </c>
      <c r="G21" s="650"/>
      <c r="H21" s="688"/>
      <c r="I21" s="417"/>
      <c r="J21" s="407"/>
      <c r="K21" s="402" t="str">
        <f t="shared" si="0"/>
        <v>g. Central Medical Store or Central Warehouse</v>
      </c>
      <c r="L21" s="401"/>
      <c r="M21" s="401"/>
      <c r="N21" s="401"/>
      <c r="O21" s="402"/>
      <c r="P21" s="401"/>
      <c r="Q21" s="402" t="str">
        <f t="shared" si="1"/>
        <v>Central Contraceptives Warehouse (CCW)</v>
      </c>
      <c r="R21" s="401"/>
      <c r="S21" s="401"/>
      <c r="T21" s="175"/>
      <c r="U21" s="175"/>
      <c r="V21" s="175"/>
      <c r="W21" s="409"/>
      <c r="X21" s="409"/>
      <c r="Z21" s="427"/>
    </row>
    <row r="22" spans="1:134" s="143" customFormat="1" ht="30">
      <c r="A22" s="204"/>
      <c r="B22" s="713" t="s">
        <v>139</v>
      </c>
      <c r="C22" s="713"/>
      <c r="D22" s="570" t="s">
        <v>78</v>
      </c>
      <c r="E22" s="178" t="s">
        <v>138</v>
      </c>
      <c r="F22" s="649" t="s">
        <v>1195</v>
      </c>
      <c r="G22" s="650"/>
      <c r="H22" s="688"/>
      <c r="I22" s="417"/>
      <c r="J22" s="407"/>
      <c r="K22" s="402" t="str">
        <f t="shared" si="0"/>
        <v xml:space="preserve">h. Ministry of Finance or Ministry of Planning </v>
      </c>
      <c r="L22" s="401"/>
      <c r="M22" s="401"/>
      <c r="N22" s="401"/>
      <c r="O22" s="402"/>
      <c r="P22" s="401"/>
      <c r="Q22" s="402" t="str">
        <f t="shared" si="1"/>
        <v>Federal Ministry of Finance and Department of Planning, Research and Statistics</v>
      </c>
      <c r="R22" s="401"/>
      <c r="S22" s="401"/>
      <c r="T22" s="175"/>
      <c r="U22" s="175"/>
      <c r="V22" s="175"/>
      <c r="W22" s="409"/>
      <c r="X22" s="409"/>
      <c r="Z22" s="427"/>
    </row>
    <row r="23" spans="1:134" s="142" customFormat="1" ht="30">
      <c r="A23" s="204"/>
      <c r="B23" s="713" t="s">
        <v>140</v>
      </c>
      <c r="C23" s="713"/>
      <c r="D23" s="570" t="s">
        <v>78</v>
      </c>
      <c r="E23" s="178" t="s">
        <v>138</v>
      </c>
      <c r="F23" s="649" t="s">
        <v>1196</v>
      </c>
      <c r="G23" s="650"/>
      <c r="H23" s="688"/>
      <c r="I23" s="417"/>
      <c r="J23" s="407"/>
      <c r="K23" s="406" t="str">
        <f t="shared" si="0"/>
        <v>i. Other (for example: partners)</v>
      </c>
      <c r="L23" s="407"/>
      <c r="M23" s="407"/>
      <c r="N23" s="407"/>
      <c r="O23" s="406"/>
      <c r="P23" s="407"/>
      <c r="Q23" s="406" t="str">
        <f t="shared" si="1"/>
        <v>USAID I DELIVER PROJECT, USAID Targeted States High  Impact Project (TSHIP), FHI</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1197</v>
      </c>
      <c r="G26" s="181" t="s">
        <v>145</v>
      </c>
      <c r="H26" s="272" t="s">
        <v>1198</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9030358.2599999998</v>
      </c>
      <c r="H29" s="765"/>
      <c r="I29" s="439"/>
      <c r="J29" s="406">
        <f>G29</f>
        <v>9030358.2599999998</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42.75" customHeight="1">
      <c r="A30" s="652" t="s">
        <v>151</v>
      </c>
      <c r="B30" s="644"/>
      <c r="C30" s="644"/>
      <c r="D30" s="644"/>
      <c r="E30" s="145" t="s">
        <v>1569</v>
      </c>
      <c r="F30" s="183" t="s">
        <v>152</v>
      </c>
      <c r="G30" s="766" t="s">
        <v>1199</v>
      </c>
      <c r="H30" s="1026"/>
      <c r="I30" s="439"/>
      <c r="J30" s="406" t="str">
        <f>G30</f>
        <v>USAID I DELIVER PROJECT</v>
      </c>
      <c r="K30" s="402"/>
      <c r="L30" s="401"/>
      <c r="M30" s="440" t="str">
        <f>E30</f>
        <v>01/11 - 12/11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78</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47.25" customHeight="1">
      <c r="A35" s="204"/>
      <c r="B35" s="644" t="s">
        <v>160</v>
      </c>
      <c r="C35" s="644"/>
      <c r="D35" s="645"/>
      <c r="E35" s="146">
        <v>10700000</v>
      </c>
      <c r="F35" s="150" t="s">
        <v>1569</v>
      </c>
      <c r="G35" s="190" t="s">
        <v>1200</v>
      </c>
      <c r="H35" s="518" t="s">
        <v>1201</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60">
      <c r="A40" s="277"/>
      <c r="B40" s="644" t="s">
        <v>168</v>
      </c>
      <c r="C40" s="645"/>
      <c r="D40" s="601" t="s">
        <v>89</v>
      </c>
      <c r="E40" s="146">
        <v>0</v>
      </c>
      <c r="F40" s="139" t="s">
        <v>1569</v>
      </c>
      <c r="G40" s="190" t="s">
        <v>1202</v>
      </c>
      <c r="H40" s="276"/>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120">
      <c r="A42" s="277"/>
      <c r="B42" s="644" t="s">
        <v>170</v>
      </c>
      <c r="C42" s="645"/>
      <c r="D42" s="601" t="s">
        <v>78</v>
      </c>
      <c r="E42" s="146">
        <v>3200000</v>
      </c>
      <c r="F42" s="139" t="s">
        <v>1569</v>
      </c>
      <c r="G42" s="190" t="s">
        <v>1204</v>
      </c>
      <c r="H42" s="280" t="s">
        <v>1205</v>
      </c>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ustomHeight="1">
      <c r="A43" s="277"/>
      <c r="B43" s="191"/>
      <c r="C43" s="192" t="s">
        <v>171</v>
      </c>
      <c r="D43" s="678" t="s">
        <v>1203</v>
      </c>
      <c r="E43" s="679"/>
      <c r="F43" s="679"/>
      <c r="G43" s="679"/>
      <c r="H43" s="680"/>
      <c r="I43" s="444"/>
      <c r="J43" s="438"/>
      <c r="K43" s="402" t="str">
        <f>C43</f>
        <v>i. Specify source(s) of other government funds spent (for example: basket funding or specific donor)</v>
      </c>
      <c r="L43" s="401"/>
      <c r="M43" s="401"/>
      <c r="N43" s="401"/>
      <c r="O43" s="403" t="str">
        <f>D43</f>
        <v>$1.2 million from Canadian International Development Agency and $2 million from UNFPA (likely spent in 2011)</v>
      </c>
      <c r="P43" s="401"/>
      <c r="Q43" s="401"/>
      <c r="R43" s="401"/>
      <c r="S43" s="401"/>
      <c r="T43" s="175"/>
      <c r="U43" s="175"/>
      <c r="V43" s="175"/>
      <c r="W43" s="409"/>
      <c r="X43" s="409"/>
      <c r="Z43" s="427"/>
    </row>
    <row r="44" spans="1:26" s="143" customFormat="1" ht="45">
      <c r="A44" s="277"/>
      <c r="B44" s="644" t="s">
        <v>172</v>
      </c>
      <c r="C44" s="645"/>
      <c r="D44" s="193"/>
      <c r="E44" s="147">
        <f>E40+E42</f>
        <v>3200000</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89</v>
      </c>
      <c r="E48" s="146">
        <v>0</v>
      </c>
      <c r="F48" s="139" t="s">
        <v>1569</v>
      </c>
      <c r="G48" s="140"/>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96</v>
      </c>
      <c r="E49" s="755"/>
      <c r="F49" s="755"/>
      <c r="G49" s="755"/>
      <c r="H49" s="756"/>
      <c r="I49" s="148"/>
      <c r="J49" s="438"/>
      <c r="K49" s="402" t="str">
        <f>C49</f>
        <v xml:space="preserve">i. Specify source(s) of in-kind donations </v>
      </c>
      <c r="L49" s="401"/>
      <c r="M49" s="401"/>
      <c r="N49" s="401"/>
      <c r="O49" s="403" t="str">
        <f>D49</f>
        <v>N/A</v>
      </c>
      <c r="P49" s="401"/>
      <c r="Q49" s="401"/>
      <c r="R49" s="401"/>
      <c r="S49" s="401"/>
      <c r="T49" s="175"/>
      <c r="U49" s="175"/>
      <c r="V49" s="175"/>
      <c r="W49" s="409"/>
      <c r="X49" s="409"/>
      <c r="Z49" s="427"/>
    </row>
    <row r="50" spans="1:26" s="143" customFormat="1">
      <c r="A50" s="277"/>
      <c r="B50" s="644" t="s">
        <v>182</v>
      </c>
      <c r="C50" s="645"/>
      <c r="D50" s="601" t="s">
        <v>89</v>
      </c>
      <c r="E50" s="146">
        <v>0</v>
      </c>
      <c r="F50" s="139" t="s">
        <v>1569</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1569</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0</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1</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0.35436024882583123</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84</v>
      </c>
      <c r="G59" s="741"/>
      <c r="H59" s="647"/>
      <c r="I59" s="448"/>
      <c r="J59" s="438"/>
      <c r="K59" s="402"/>
      <c r="L59" s="401"/>
      <c r="M59" s="401"/>
      <c r="N59" s="401"/>
      <c r="O59" s="401"/>
      <c r="P59" s="401"/>
      <c r="Q59" s="402" t="str">
        <f>F59</f>
        <v>Third-party agent (e.g., UNFPA, Crown Agents)</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552</v>
      </c>
      <c r="G60" s="650"/>
      <c r="H60" s="651"/>
      <c r="I60" s="439"/>
      <c r="J60" s="438"/>
      <c r="K60" s="402"/>
      <c r="L60" s="401"/>
      <c r="M60" s="449">
        <f>E60</f>
        <v>0</v>
      </c>
      <c r="N60" s="401"/>
      <c r="O60" s="401"/>
      <c r="P60" s="401"/>
      <c r="Q60" s="402" t="str">
        <f>F60</f>
        <v>UNFPA</v>
      </c>
      <c r="R60" s="403" t="str">
        <f>B60</f>
        <v>a. Specify entity</v>
      </c>
      <c r="S60" s="401"/>
      <c r="T60" s="175"/>
      <c r="U60" s="175"/>
      <c r="V60" s="175"/>
      <c r="W60" s="409"/>
      <c r="X60" s="409"/>
      <c r="Z60" s="427"/>
    </row>
    <row r="61" spans="1:26" s="143" customFormat="1">
      <c r="A61" s="568"/>
      <c r="B61" s="567"/>
      <c r="C61" s="644" t="s">
        <v>193</v>
      </c>
      <c r="D61" s="644"/>
      <c r="E61" s="645"/>
      <c r="F61" s="646" t="s">
        <v>89</v>
      </c>
      <c r="G61" s="741"/>
      <c r="H61" s="647"/>
      <c r="I61" s="439"/>
      <c r="J61" s="438"/>
      <c r="K61" s="402"/>
      <c r="L61" s="401"/>
      <c r="M61" s="401"/>
      <c r="N61" s="401"/>
      <c r="O61" s="401"/>
      <c r="P61" s="401"/>
      <c r="Q61" s="402" t="str">
        <f>F61</f>
        <v>No</v>
      </c>
      <c r="R61" s="403" t="str">
        <f>C61</f>
        <v>i. Is this a parastatal?</v>
      </c>
      <c r="S61" s="401"/>
      <c r="T61" s="175"/>
      <c r="U61" s="175"/>
      <c r="V61" s="175"/>
      <c r="W61" s="409"/>
      <c r="X61" s="409"/>
      <c r="Z61" s="427"/>
    </row>
    <row r="62" spans="1:26" s="143" customFormat="1" ht="45.75" thickBot="1">
      <c r="A62" s="742" t="s">
        <v>194</v>
      </c>
      <c r="B62" s="633"/>
      <c r="C62" s="634"/>
      <c r="D62" s="659"/>
      <c r="E62" s="660"/>
      <c r="F62" s="660"/>
      <c r="G62" s="660"/>
      <c r="H62" s="661"/>
      <c r="I62" s="417"/>
      <c r="J62" s="438"/>
      <c r="K62" s="402" t="str">
        <f>A62</f>
        <v xml:space="preserve">B14. Please note any additional comments about finance and procurement.
</v>
      </c>
      <c r="L62" s="401"/>
      <c r="M62" s="401"/>
      <c r="N62" s="401"/>
      <c r="O62" s="402">
        <f>D62</f>
        <v>0</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89</v>
      </c>
      <c r="G73" s="571" t="s">
        <v>78</v>
      </c>
      <c r="H73" s="284" t="s">
        <v>78</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78</v>
      </c>
      <c r="E76" s="728"/>
      <c r="F76" s="571" t="s">
        <v>89</v>
      </c>
      <c r="G76" s="571" t="s">
        <v>78</v>
      </c>
      <c r="H76" s="284" t="s">
        <v>78</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89</v>
      </c>
      <c r="E77" s="728"/>
      <c r="F77" s="571"/>
      <c r="G77" s="571"/>
      <c r="H77" s="284" t="s">
        <v>89</v>
      </c>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30.75" thickBot="1">
      <c r="A83" s="718"/>
      <c r="B83" s="201" t="s">
        <v>222</v>
      </c>
      <c r="C83" s="573" t="s">
        <v>1206</v>
      </c>
      <c r="D83" s="722" t="s">
        <v>805</v>
      </c>
      <c r="E83" s="723"/>
      <c r="F83" s="574" t="s">
        <v>78</v>
      </c>
      <c r="G83" s="724" t="s">
        <v>78</v>
      </c>
      <c r="H83" s="725"/>
      <c r="I83" s="457"/>
      <c r="J83" s="447" t="str">
        <f>G83</f>
        <v>Yes</v>
      </c>
      <c r="K83" s="402" t="str">
        <f>B83</f>
        <v>a</v>
      </c>
      <c r="L83" s="401"/>
      <c r="M83" s="428">
        <f>E83</f>
        <v>0</v>
      </c>
      <c r="N83" s="401"/>
      <c r="O83" s="401"/>
      <c r="P83" s="401"/>
      <c r="Q83" s="401"/>
      <c r="R83" s="402"/>
      <c r="S83" s="402" t="str">
        <f>D83</f>
        <v>2011-2015</v>
      </c>
      <c r="T83" s="175"/>
      <c r="U83" s="175"/>
      <c r="V83" s="175"/>
      <c r="W83" s="409"/>
      <c r="X83" s="409"/>
      <c r="Z83" s="427"/>
    </row>
    <row r="84" spans="1:26" s="143" customFormat="1" ht="30">
      <c r="A84" s="705" t="s">
        <v>223</v>
      </c>
      <c r="B84" s="706"/>
      <c r="C84" s="706"/>
      <c r="D84" s="706"/>
      <c r="E84" s="706"/>
      <c r="F84" s="707" t="s">
        <v>89</v>
      </c>
      <c r="G84" s="708"/>
      <c r="H84" s="709"/>
      <c r="I84" s="457"/>
      <c r="J84" s="447"/>
      <c r="K84" s="402"/>
      <c r="L84" s="401"/>
      <c r="M84" s="401"/>
      <c r="N84" s="401"/>
      <c r="O84" s="401"/>
      <c r="P84" s="401"/>
      <c r="Q84" s="403" t="str">
        <f>F84</f>
        <v>No</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96</v>
      </c>
      <c r="F85" s="679"/>
      <c r="G85" s="679"/>
      <c r="H85" s="680"/>
      <c r="I85" s="457"/>
      <c r="J85" s="447"/>
      <c r="K85" s="402"/>
      <c r="L85" s="401"/>
      <c r="M85" s="428" t="str">
        <f>E85</f>
        <v>N/A</v>
      </c>
      <c r="N85" s="428" t="str">
        <f>E85</f>
        <v>N/A</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96</v>
      </c>
      <c r="F86" s="679"/>
      <c r="G86" s="679"/>
      <c r="H86" s="680"/>
      <c r="I86" s="457"/>
      <c r="J86" s="447"/>
      <c r="K86" s="402"/>
      <c r="L86" s="401"/>
      <c r="M86" s="428" t="str">
        <f>E86</f>
        <v>N/A</v>
      </c>
      <c r="N86" s="428" t="str">
        <f>E86</f>
        <v>N/A</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ht="45">
      <c r="A90" s="204"/>
      <c r="B90" s="644" t="s">
        <v>227</v>
      </c>
      <c r="C90" s="644"/>
      <c r="D90" s="678" t="s">
        <v>1207</v>
      </c>
      <c r="E90" s="679"/>
      <c r="F90" s="679"/>
      <c r="G90" s="679"/>
      <c r="H90" s="680"/>
      <c r="I90" s="457"/>
      <c r="J90" s="447"/>
      <c r="K90" s="402" t="str">
        <f>B90</f>
        <v>a. If yes, describe the policies.</v>
      </c>
      <c r="L90" s="401"/>
      <c r="M90" s="401"/>
      <c r="N90" s="458"/>
      <c r="O90" s="403" t="str">
        <f>D90</f>
        <v>Contraceptives service provision protocol; Service providers minimum qualification and skills set; presence of the contraceptives in the Essential Medicines Lists</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60" customHeight="1">
      <c r="A94" s="290"/>
      <c r="B94" s="204" t="s">
        <v>222</v>
      </c>
      <c r="C94" s="650" t="s">
        <v>623</v>
      </c>
      <c r="D94" s="688"/>
      <c r="E94" s="689" t="s">
        <v>1208</v>
      </c>
      <c r="F94" s="689"/>
      <c r="G94" s="689" t="s">
        <v>1209</v>
      </c>
      <c r="H94" s="689"/>
      <c r="I94" s="463"/>
      <c r="J94" s="447" t="str">
        <f>G94</f>
        <v>Only trained personnel are allowed to administer injections.</v>
      </c>
      <c r="K94" s="402"/>
      <c r="L94" s="401"/>
      <c r="M94" s="428" t="str">
        <f>E94</f>
        <v>Only trained personnel such as nurses and community health extension workers are allowed to administer injections.</v>
      </c>
      <c r="N94" s="401"/>
      <c r="O94" s="402"/>
      <c r="P94" s="402" t="str">
        <f>C94</f>
        <v>Injectables</v>
      </c>
      <c r="Q94" s="401"/>
      <c r="R94" s="401"/>
      <c r="S94" s="401"/>
      <c r="T94" s="175"/>
      <c r="U94" s="462" t="str">
        <f>E94</f>
        <v>Only trained personnel such as nurses and community health extension workers are allowed to administer injections.</v>
      </c>
      <c r="V94" s="175"/>
      <c r="W94" s="409"/>
      <c r="X94" s="409"/>
      <c r="Z94" s="427"/>
    </row>
    <row r="95" spans="1:26" s="143" customFormat="1" ht="45" customHeight="1">
      <c r="A95" s="290"/>
      <c r="B95" s="204" t="s">
        <v>234</v>
      </c>
      <c r="C95" s="650" t="s">
        <v>1210</v>
      </c>
      <c r="D95" s="688"/>
      <c r="E95" s="689" t="s">
        <v>1211</v>
      </c>
      <c r="F95" s="689"/>
      <c r="G95" s="689" t="s">
        <v>1212</v>
      </c>
      <c r="H95" s="689"/>
      <c r="I95" s="463"/>
      <c r="J95" s="447" t="str">
        <f>G95</f>
        <v>Only trained personnel are allowed to administer implants.</v>
      </c>
      <c r="K95" s="402"/>
      <c r="L95" s="401"/>
      <c r="M95" s="428" t="str">
        <f>E95</f>
        <v>Only trained nurses and doctors are allowed to administer implants.</v>
      </c>
      <c r="N95" s="401"/>
      <c r="O95" s="402"/>
      <c r="P95" s="402" t="str">
        <f>C95</f>
        <v>Implants</v>
      </c>
      <c r="Q95" s="401"/>
      <c r="R95" s="401"/>
      <c r="S95" s="401"/>
      <c r="T95" s="175"/>
      <c r="U95" s="462" t="str">
        <f>E95</f>
        <v>Only trained nurses and doctors are allowed to administer implants.</v>
      </c>
      <c r="V95" s="175"/>
      <c r="W95" s="409"/>
      <c r="X95" s="409"/>
      <c r="Z95" s="427"/>
    </row>
    <row r="96" spans="1:26" s="143" customFormat="1" ht="30.75" customHeight="1" thickBot="1">
      <c r="A96" s="290"/>
      <c r="B96" s="205" t="s">
        <v>235</v>
      </c>
      <c r="C96" s="660" t="s">
        <v>830</v>
      </c>
      <c r="D96" s="691"/>
      <c r="E96" s="692" t="s">
        <v>1213</v>
      </c>
      <c r="F96" s="692"/>
      <c r="G96" s="692" t="s">
        <v>1214</v>
      </c>
      <c r="H96" s="692"/>
      <c r="I96" s="463"/>
      <c r="J96" s="447" t="str">
        <f>G96</f>
        <v>Only trained personnel are allowed to administer IUDs.</v>
      </c>
      <c r="K96" s="402"/>
      <c r="L96" s="401"/>
      <c r="M96" s="428" t="str">
        <f>E96</f>
        <v>Only trained midwives and doctors are permitted to insert IUDs.</v>
      </c>
      <c r="N96" s="401"/>
      <c r="O96" s="402"/>
      <c r="P96" s="402" t="str">
        <f>C96</f>
        <v>IUDs</v>
      </c>
      <c r="Q96" s="401"/>
      <c r="R96" s="401"/>
      <c r="S96" s="401"/>
      <c r="T96" s="175"/>
      <c r="U96" s="462" t="str">
        <f>E96</f>
        <v>Only trained midwives and doctors are permitted to insert IUDs.</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99</v>
      </c>
      <c r="H117" s="647"/>
      <c r="I117" s="214"/>
      <c r="J117" s="447" t="str">
        <f>G117</f>
        <v>Don't know</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99</v>
      </c>
      <c r="H118" s="647"/>
      <c r="I118" s="214"/>
      <c r="J118" s="447" t="str">
        <f t="shared" si="3"/>
        <v>Don't know</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99</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2010</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1215</v>
      </c>
      <c r="E121" s="650"/>
      <c r="F121" s="650"/>
      <c r="G121" s="650"/>
      <c r="H121" s="651"/>
      <c r="I121" s="214"/>
      <c r="J121" s="473"/>
      <c r="K121" s="402" t="str">
        <f>A121</f>
        <v xml:space="preserve">D10. Name of the list(s)
</v>
      </c>
      <c r="L121" s="402"/>
      <c r="M121" s="401"/>
      <c r="N121" s="401"/>
      <c r="O121" s="402" t="str">
        <f>D121</f>
        <v>Essential Drugs List - Fifth Revision</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2004</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89</v>
      </c>
      <c r="H125" s="647"/>
      <c r="I125" s="214"/>
      <c r="J125" s="447" t="str">
        <f>G125</f>
        <v>No</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c r="E129" s="660"/>
      <c r="F129" s="660"/>
      <c r="G129" s="660"/>
      <c r="H129" s="661"/>
      <c r="I129" s="214"/>
      <c r="J129" s="473"/>
      <c r="K129" s="402" t="str">
        <f>B129</f>
        <v>f. Notes about the Poverty Reduction Strategy Paper</v>
      </c>
      <c r="L129" s="402"/>
      <c r="M129" s="401"/>
      <c r="N129" s="401"/>
      <c r="O129" s="402">
        <f>D129</f>
        <v>0</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2" customHeight="1">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78</v>
      </c>
      <c r="H134" s="647"/>
      <c r="I134" s="417"/>
      <c r="J134" s="447" t="str">
        <f t="shared" si="5"/>
        <v>Yes</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78</v>
      </c>
      <c r="H135" s="647"/>
      <c r="I135" s="417"/>
      <c r="J135" s="447" t="str">
        <f t="shared" si="5"/>
        <v>Yes</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78</v>
      </c>
      <c r="H136" s="647"/>
      <c r="I136" s="417"/>
      <c r="J136" s="447" t="str">
        <f t="shared" si="5"/>
        <v>Yes</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78</v>
      </c>
      <c r="H137" s="647"/>
      <c r="I137" s="417"/>
      <c r="J137" s="447" t="str">
        <f t="shared" si="5"/>
        <v>Yes</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78</v>
      </c>
      <c r="H138" s="647"/>
      <c r="I138" s="417"/>
      <c r="J138" s="447" t="str">
        <f t="shared" si="5"/>
        <v>Yes</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78</v>
      </c>
      <c r="H139" s="647"/>
      <c r="I139" s="417"/>
      <c r="J139" s="447" t="str">
        <f t="shared" si="5"/>
        <v>Yes</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96</v>
      </c>
      <c r="H140" s="647"/>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555</v>
      </c>
      <c r="G142" s="650"/>
      <c r="H142" s="651"/>
      <c r="I142" s="417"/>
      <c r="J142" s="447"/>
      <c r="K142" s="402"/>
      <c r="L142" s="401"/>
      <c r="M142" s="402"/>
      <c r="N142" s="401"/>
      <c r="O142" s="401"/>
      <c r="P142" s="401"/>
      <c r="Q142" s="402" t="str">
        <f>F142</f>
        <v>01/11-12/11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1146</v>
      </c>
      <c r="G143" s="650"/>
      <c r="H143" s="651"/>
      <c r="I143" s="417"/>
      <c r="J143" s="447"/>
      <c r="K143" s="402"/>
      <c r="L143" s="402"/>
      <c r="M143" s="401"/>
      <c r="N143" s="401"/>
      <c r="O143" s="401"/>
      <c r="P143" s="401"/>
      <c r="Q143" s="402" t="str">
        <f>F143</f>
        <v>Procurement Planning and Monitoring Report (PPMR)</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78</v>
      </c>
      <c r="H146" s="636"/>
      <c r="I146" s="476"/>
      <c r="J146" s="477" t="str">
        <f>G146</f>
        <v>Yes</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135.75" thickBot="1">
      <c r="A147" s="637" t="s">
        <v>277</v>
      </c>
      <c r="B147" s="638"/>
      <c r="C147" s="639"/>
      <c r="D147" s="640" t="s">
        <v>1216</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000-000000000000}">
      <formula1>$Y$1:$Y$14</formula1>
    </dataValidation>
    <dataValidation type="list" allowBlank="1" showInputMessage="1" showErrorMessage="1" error="Please choose from the dropdown list." sqref="H24" xr:uid="{00000000-0002-0000-2000-000001000000}">
      <formula1>$O$1:$O$7</formula1>
    </dataValidation>
    <dataValidation type="list" allowBlank="1" showInputMessage="1" showErrorMessage="1" error="Please choose from the dropdown list." sqref="F59:H59" xr:uid="{00000000-0002-0000-20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000-000003000000}">
      <formula1>$N$1:$N$2</formula1>
    </dataValidation>
    <dataValidation type="list" allowBlank="1" showInputMessage="1" showErrorMessage="1" errorTitle="Choose from dropdown" error="Please choose from the dropdown list." prompt="Please select from the dropdown list." sqref="G131 H80 D66:D76 H12 D15" xr:uid="{00000000-0002-0000-2000-000004000000}">
      <formula1>$W$1:$W$5</formula1>
    </dataValidation>
    <dataValidation type="list" allowBlank="1" showInputMessage="1" showErrorMessage="1" error="Please choose from the dropdown list." sqref="F57 D42 D48 H37 D50:D51 D40 H31:H32 F61 F83:G83 F84 G141 G109:G118 H87 G140:H140 G104:G106 H99:H101 D99:D101 H91 H89 G145:G146 G125:G128 D26 D16:D23 H25 G133:G139 F66:H76" xr:uid="{00000000-0002-0000-2000-000005000000}">
      <formula1>$W$1:$W$5</formula1>
    </dataValidation>
  </dataValidations>
  <hyperlinks>
    <hyperlink ref="A5:C5" location="Introduction!R10" display="To jump to the Introduction sheet, click here." xr:uid="{00000000-0004-0000-2000-000000000000}"/>
  </hyperlinks>
  <pageMargins left="0.7" right="0.7" top="0.75" bottom="0.75" header="0.3" footer="0.3"/>
  <pageSetup scale="56" fitToHeight="4" orientation="portrait" cellComments="atEnd" r:id="rId1"/>
  <rowBreaks count="5" manualBreakCount="5">
    <brk id="35" max="25" man="1"/>
    <brk id="60" max="25" man="1"/>
    <brk id="62" max="25" man="1"/>
    <brk id="122" max="25" man="1"/>
    <brk id="149" max="7" man="1"/>
  </rowBreak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8">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1616</v>
      </c>
      <c r="B8" s="800"/>
      <c r="C8" s="800"/>
      <c r="D8" s="1077"/>
      <c r="E8" s="1077"/>
      <c r="F8" s="1077"/>
      <c r="G8" s="1077"/>
      <c r="H8" s="1077"/>
      <c r="I8" s="599"/>
      <c r="J8" s="54">
        <f>G8</f>
        <v>0</v>
      </c>
      <c r="K8" s="7" t="str">
        <f>A8</f>
        <v>Country: Pakistan</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63.75" customHeight="1">
      <c r="A13" s="269"/>
      <c r="B13" s="644" t="s">
        <v>124</v>
      </c>
      <c r="C13" s="645"/>
      <c r="D13" s="678" t="s">
        <v>1217</v>
      </c>
      <c r="E13" s="679"/>
      <c r="F13" s="679"/>
      <c r="G13" s="679"/>
      <c r="H13" s="680"/>
      <c r="I13" s="599"/>
      <c r="J13" s="35"/>
      <c r="K13" s="7" t="str">
        <f>B13</f>
        <v>a. What is the name of the committee?</v>
      </c>
      <c r="L13" s="41" t="str">
        <f>D13</f>
        <v>Reproductive Health Commodity Security Committee (RHCS) - Currently the committee is inactive. USAID | DELIVER PROJECT plans to revitalize the committee and also establish and enable federal and provincial logistics cells aimed to monitor commodity security.</v>
      </c>
      <c r="M13" s="31"/>
      <c r="N13" s="31"/>
      <c r="O13" s="34" t="str">
        <f>D13</f>
        <v>Reproductive Health Commodity Security Committee (RHCS) - Currently the committee is inactive. USAID | DELIVER PROJECT plans to revitalize the committee and also establish and enable federal and provincial logistics cells aimed to monitor commodity security.</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1218</v>
      </c>
      <c r="G15" s="650"/>
      <c r="H15" s="651"/>
      <c r="I15" s="599"/>
      <c r="J15" s="35"/>
      <c r="K15" s="7" t="str">
        <f t="shared" ref="K15:K23" si="0">B15</f>
        <v>a. Social marketing</v>
      </c>
      <c r="L15" s="31"/>
      <c r="M15" s="31"/>
      <c r="N15" s="31"/>
      <c r="O15" s="7"/>
      <c r="P15" s="31"/>
      <c r="Q15" s="7" t="str">
        <f t="shared" ref="Q15:Q23" si="1">F15</f>
        <v>GreenStar Social Marketing, Pakistan</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1219</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Family Planning Association of Pakistan</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1220</v>
      </c>
      <c r="G18" s="650"/>
      <c r="H18" s="651"/>
      <c r="I18" s="599"/>
      <c r="J18" s="35"/>
      <c r="K18" s="7" t="str">
        <f t="shared" si="0"/>
        <v>d. Donors</v>
      </c>
      <c r="L18" s="31"/>
      <c r="M18" s="31"/>
      <c r="N18" s="31"/>
      <c r="O18" s="7"/>
      <c r="P18" s="31"/>
      <c r="Q18" s="7" t="str">
        <f t="shared" si="1"/>
        <v>USAID, DFID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60">
      <c r="A20" s="204"/>
      <c r="B20" s="644" t="s">
        <v>135</v>
      </c>
      <c r="C20" s="645"/>
      <c r="D20" s="570" t="s">
        <v>78</v>
      </c>
      <c r="E20" s="178" t="s">
        <v>136</v>
      </c>
      <c r="F20" s="649" t="s">
        <v>1221</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Ministry of Health is devolved under 18th Constitutional Amendment. Its functions are devolved to provinces. The RHCS committee has the provincial secretaries as members.</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ht="30">
      <c r="A22" s="204"/>
      <c r="B22" s="713" t="s">
        <v>139</v>
      </c>
      <c r="C22" s="713"/>
      <c r="D22" s="570" t="s">
        <v>78</v>
      </c>
      <c r="E22" s="178" t="s">
        <v>138</v>
      </c>
      <c r="F22" s="649" t="s">
        <v>1222</v>
      </c>
      <c r="G22" s="650"/>
      <c r="H22" s="651"/>
      <c r="I22" s="599"/>
      <c r="J22" s="35"/>
      <c r="K22" s="7" t="str">
        <f t="shared" si="0"/>
        <v xml:space="preserve">h. Ministry of Finance or Ministry of Planning </v>
      </c>
      <c r="L22" s="31"/>
      <c r="M22" s="31"/>
      <c r="N22" s="31"/>
      <c r="O22" s="7"/>
      <c r="P22" s="31"/>
      <c r="Q22" s="7" t="str">
        <f t="shared" si="1"/>
        <v>Population Program Wing, Planning and Development Division</v>
      </c>
      <c r="R22" s="31"/>
      <c r="S22" s="31"/>
      <c r="T22" s="20"/>
      <c r="U22" s="20"/>
      <c r="V22" s="20"/>
      <c r="W22" s="68"/>
      <c r="X22" s="68"/>
      <c r="Y22" s="69"/>
      <c r="Z22" s="86"/>
    </row>
    <row r="23" spans="1:134" s="142" customFormat="1">
      <c r="A23" s="204"/>
      <c r="B23" s="713" t="s">
        <v>140</v>
      </c>
      <c r="C23" s="713"/>
      <c r="D23" s="570"/>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76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89</v>
      </c>
      <c r="E26" s="180" t="s">
        <v>144</v>
      </c>
      <c r="F26" s="137" t="s">
        <v>96</v>
      </c>
      <c r="G26" s="181" t="s">
        <v>145</v>
      </c>
      <c r="H26" s="272" t="s">
        <v>96</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24000000</v>
      </c>
      <c r="H29" s="765"/>
      <c r="I29" s="10"/>
      <c r="J29" s="54">
        <f>G29</f>
        <v>24000000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1617</v>
      </c>
      <c r="F30" s="183" t="s">
        <v>152</v>
      </c>
      <c r="G30" s="766" t="s">
        <v>637</v>
      </c>
      <c r="H30" s="767"/>
      <c r="I30" s="10"/>
      <c r="J30" s="54" t="str">
        <f>G30</f>
        <v>USAID | DELIVER PROJECT</v>
      </c>
      <c r="K30" s="7"/>
      <c r="L30" s="31"/>
      <c r="M30" s="51" t="str">
        <f>E30</f>
        <v>01/12 - 12/12</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105">
      <c r="A35" s="204"/>
      <c r="B35" s="644" t="s">
        <v>160</v>
      </c>
      <c r="C35" s="644"/>
      <c r="D35" s="645"/>
      <c r="E35" s="146">
        <v>5200000</v>
      </c>
      <c r="F35" s="150" t="s">
        <v>1598</v>
      </c>
      <c r="G35" s="190" t="s">
        <v>1224</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90">
      <c r="A40" s="277"/>
      <c r="B40" s="644" t="s">
        <v>168</v>
      </c>
      <c r="C40" s="645"/>
      <c r="D40" s="601" t="s">
        <v>78</v>
      </c>
      <c r="E40" s="146">
        <v>3500000</v>
      </c>
      <c r="F40" s="150" t="s">
        <v>1598</v>
      </c>
      <c r="G40" s="190" t="s">
        <v>1225</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671</v>
      </c>
      <c r="E41" s="679"/>
      <c r="F41" s="679"/>
      <c r="G41" s="679"/>
      <c r="H41" s="680"/>
      <c r="I41" s="39"/>
      <c r="J41" s="36"/>
      <c r="K41" s="7" t="str">
        <f>C41</f>
        <v>i. Specify source(s) of internally generated funds spent (for example, from taxes or user fees)</v>
      </c>
      <c r="L41" s="31"/>
      <c r="M41" s="31"/>
      <c r="N41" s="31"/>
      <c r="O41" s="34" t="str">
        <f>D41</f>
        <v>Taxes</v>
      </c>
      <c r="P41" s="31"/>
      <c r="Q41" s="31"/>
      <c r="R41" s="31"/>
      <c r="S41" s="31"/>
      <c r="T41" s="20"/>
      <c r="U41" s="20"/>
      <c r="V41" s="20"/>
      <c r="W41" s="68"/>
      <c r="X41" s="68"/>
      <c r="Y41" s="69"/>
      <c r="Z41" s="86"/>
    </row>
    <row r="42" spans="1:26" s="143" customFormat="1" ht="60">
      <c r="A42" s="277"/>
      <c r="B42" s="644" t="s">
        <v>170</v>
      </c>
      <c r="C42" s="645"/>
      <c r="D42" s="601" t="s">
        <v>89</v>
      </c>
      <c r="E42" s="146">
        <v>0</v>
      </c>
      <c r="F42" s="150" t="s">
        <v>1598</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3500000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78</v>
      </c>
      <c r="E48" s="146">
        <v>19000000</v>
      </c>
      <c r="F48" s="150" t="s">
        <v>1598</v>
      </c>
      <c r="G48" s="140" t="s">
        <v>1226</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7" s="143" customFormat="1">
      <c r="A49" s="277"/>
      <c r="B49" s="191"/>
      <c r="C49" s="192" t="s">
        <v>181</v>
      </c>
      <c r="D49" s="754" t="s">
        <v>606</v>
      </c>
      <c r="E49" s="755"/>
      <c r="F49" s="755"/>
      <c r="G49" s="755"/>
      <c r="H49" s="756"/>
      <c r="I49" s="148"/>
      <c r="J49" s="36"/>
      <c r="K49" s="7" t="str">
        <f>C49</f>
        <v xml:space="preserve">i. Specify source(s) of in-kind donations </v>
      </c>
      <c r="L49" s="31"/>
      <c r="M49" s="31"/>
      <c r="N49" s="31"/>
      <c r="O49" s="34" t="str">
        <f>D49</f>
        <v>USAID</v>
      </c>
      <c r="P49" s="31"/>
      <c r="Q49" s="31"/>
      <c r="R49" s="31"/>
      <c r="S49" s="31"/>
      <c r="T49" s="20"/>
      <c r="U49" s="20"/>
      <c r="V49" s="20"/>
      <c r="W49" s="68"/>
      <c r="X49" s="68"/>
      <c r="Y49" s="69"/>
      <c r="Z49" s="86"/>
    </row>
    <row r="50" spans="1:27" s="143" customFormat="1">
      <c r="A50" s="277"/>
      <c r="B50" s="644" t="s">
        <v>182</v>
      </c>
      <c r="C50" s="645"/>
      <c r="D50" s="601" t="s">
        <v>89</v>
      </c>
      <c r="E50" s="146">
        <v>0</v>
      </c>
      <c r="F50" s="150" t="s">
        <v>1598</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7" s="143" customFormat="1" ht="30">
      <c r="A51" s="277"/>
      <c r="B51" s="644" t="s">
        <v>183</v>
      </c>
      <c r="C51" s="645"/>
      <c r="D51" s="601" t="s">
        <v>89</v>
      </c>
      <c r="E51" s="146">
        <v>0</v>
      </c>
      <c r="F51" s="150" t="s">
        <v>1598</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7" s="143" customFormat="1" ht="45">
      <c r="A52" s="277"/>
      <c r="B52" s="644" t="s">
        <v>184</v>
      </c>
      <c r="C52" s="645"/>
      <c r="D52" s="193"/>
      <c r="E52" s="147">
        <f>E48+E50+E51</f>
        <v>19000000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c r="AA52" s="531"/>
    </row>
    <row r="53" spans="1:27"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c r="AA53" s="1063"/>
    </row>
    <row r="54" spans="1:27"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c r="AA54" s="531"/>
    </row>
    <row r="55" spans="1:27" s="143" customFormat="1" ht="150">
      <c r="A55" s="745" t="s">
        <v>186</v>
      </c>
      <c r="B55" s="746"/>
      <c r="C55" s="746"/>
      <c r="D55" s="746"/>
      <c r="E55" s="747"/>
      <c r="F55" s="149">
        <f>E44/(E44+E52)</f>
        <v>0.15555555555555556</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7" s="143" customFormat="1" ht="135">
      <c r="A56" s="745" t="s">
        <v>188</v>
      </c>
      <c r="B56" s="1092"/>
      <c r="C56" s="1092"/>
      <c r="D56" s="1092"/>
      <c r="E56" s="1093"/>
      <c r="F56" s="149">
        <f>(E44+E52)/G29</f>
        <v>0.9375</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7"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7"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c r="AA58" s="1063"/>
    </row>
    <row r="59" spans="1:27" s="143" customFormat="1" ht="45">
      <c r="A59" s="652" t="s">
        <v>191</v>
      </c>
      <c r="B59" s="644"/>
      <c r="C59" s="644"/>
      <c r="D59" s="644"/>
      <c r="E59" s="645"/>
      <c r="F59" s="646" t="s">
        <v>84</v>
      </c>
      <c r="G59" s="741"/>
      <c r="H59" s="647"/>
      <c r="I59" s="11"/>
      <c r="J59" s="36"/>
      <c r="K59" s="7"/>
      <c r="L59" s="31"/>
      <c r="M59" s="31"/>
      <c r="N59" s="31"/>
      <c r="O59" s="31"/>
      <c r="P59" s="31"/>
      <c r="Q59" s="7" t="str">
        <f>F59</f>
        <v>Third-party agent (e.g., UNFPA, Crown Agents)</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7" s="143" customFormat="1">
      <c r="A60" s="204"/>
      <c r="B60" s="644" t="s">
        <v>192</v>
      </c>
      <c r="C60" s="644"/>
      <c r="D60" s="644"/>
      <c r="E60" s="644"/>
      <c r="F60" s="649" t="s">
        <v>552</v>
      </c>
      <c r="G60" s="650"/>
      <c r="H60" s="651"/>
      <c r="I60" s="10"/>
      <c r="J60" s="36"/>
      <c r="K60" s="7"/>
      <c r="L60" s="31"/>
      <c r="M60" s="52">
        <f>E60</f>
        <v>0</v>
      </c>
      <c r="N60" s="31"/>
      <c r="O60" s="31"/>
      <c r="P60" s="31"/>
      <c r="Q60" s="7" t="str">
        <f>F60</f>
        <v>UNFPA</v>
      </c>
      <c r="R60" s="34" t="str">
        <f>B60</f>
        <v>a. Specify entity</v>
      </c>
      <c r="S60" s="31"/>
      <c r="T60" s="20"/>
      <c r="U60" s="20"/>
      <c r="V60" s="20"/>
      <c r="W60" s="68"/>
      <c r="X60" s="68"/>
      <c r="Y60" s="69"/>
      <c r="Z60" s="86"/>
    </row>
    <row r="61" spans="1:27"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7"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7"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7"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89</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78</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78</v>
      </c>
      <c r="H73" s="284"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78</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78</v>
      </c>
      <c r="H76" s="284"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975</v>
      </c>
      <c r="D83" s="722" t="s">
        <v>1227</v>
      </c>
      <c r="E83" s="723"/>
      <c r="F83" s="574" t="s">
        <v>78</v>
      </c>
      <c r="G83" s="724" t="s">
        <v>99</v>
      </c>
      <c r="H83" s="725"/>
      <c r="I83" s="17"/>
      <c r="J83" s="40" t="str">
        <f>G83</f>
        <v>Don't know</v>
      </c>
      <c r="K83" s="7" t="str">
        <f>B83</f>
        <v>a</v>
      </c>
      <c r="L83" s="31"/>
      <c r="M83" s="41">
        <f>E83</f>
        <v>0</v>
      </c>
      <c r="N83" s="31"/>
      <c r="O83" s="31"/>
      <c r="P83" s="31"/>
      <c r="Q83" s="31"/>
      <c r="R83" s="7"/>
      <c r="S83" s="7" t="str">
        <f>D83</f>
        <v>2010-2014</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30">
      <c r="A85" s="204"/>
      <c r="B85" s="644" t="s">
        <v>224</v>
      </c>
      <c r="C85" s="644"/>
      <c r="D85" s="645"/>
      <c r="E85" s="678" t="s">
        <v>1228</v>
      </c>
      <c r="F85" s="679"/>
      <c r="G85" s="679"/>
      <c r="H85" s="680"/>
      <c r="I85" s="17"/>
      <c r="J85" s="40"/>
      <c r="K85" s="7"/>
      <c r="L85" s="31"/>
      <c r="M85" s="41" t="str">
        <f>E85</f>
        <v>NGOs, social marketing, and commercial</v>
      </c>
      <c r="N85" s="41" t="str">
        <f>E85</f>
        <v>NGOs, social marketing, and commercial</v>
      </c>
      <c r="O85" s="31"/>
      <c r="P85" s="7"/>
      <c r="Q85" s="31"/>
      <c r="R85" s="7" t="str">
        <f>B85</f>
        <v>a. If yes, for which sectors (public, NGO, social marketing, commercial)?</v>
      </c>
      <c r="S85" s="31"/>
      <c r="T85" s="20"/>
      <c r="U85" s="20"/>
      <c r="V85" s="20"/>
      <c r="W85" s="68"/>
      <c r="X85" s="68"/>
      <c r="Y85" s="69"/>
      <c r="Z85" s="86"/>
    </row>
    <row r="86" spans="1:26" s="143" customFormat="1" ht="66.75" customHeight="1">
      <c r="A86" s="204"/>
      <c r="B86" s="644" t="s">
        <v>225</v>
      </c>
      <c r="C86" s="644"/>
      <c r="D86" s="645"/>
      <c r="E86" s="678" t="s">
        <v>1229</v>
      </c>
      <c r="F86" s="679"/>
      <c r="G86" s="679"/>
      <c r="H86" s="680"/>
      <c r="I86" s="17"/>
      <c r="J86" s="40"/>
      <c r="K86" s="7"/>
      <c r="L86" s="31"/>
      <c r="M86" s="41" t="str">
        <f>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N86" s="41" t="str">
        <f>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4.25" customHeight="1">
      <c r="A90" s="204"/>
      <c r="B90" s="644" t="s">
        <v>227</v>
      </c>
      <c r="C90" s="644"/>
      <c r="D90" s="678" t="s">
        <v>1230</v>
      </c>
      <c r="E90" s="679"/>
      <c r="F90" s="679"/>
      <c r="G90" s="679"/>
      <c r="H90" s="680"/>
      <c r="I90" s="17"/>
      <c r="J90" s="40"/>
      <c r="K90" s="7" t="str">
        <f>B90</f>
        <v>a. If yes, describe the policies.</v>
      </c>
      <c r="L90" s="31"/>
      <c r="M90" s="31"/>
      <c r="N90" s="33"/>
      <c r="O90" s="34" t="str">
        <f>D90</f>
        <v>1. High political will; 2. Exemption from all duties creates a conducive environment for producers like ZAFA and Scheringand; 3. Over the counter availability</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30">
      <c r="A94" s="290"/>
      <c r="B94" s="204" t="s">
        <v>222</v>
      </c>
      <c r="C94" s="650" t="s">
        <v>1231</v>
      </c>
      <c r="D94" s="688"/>
      <c r="E94" s="678" t="s">
        <v>1232</v>
      </c>
      <c r="F94" s="681"/>
      <c r="G94" s="689" t="s">
        <v>1232</v>
      </c>
      <c r="H94" s="690"/>
      <c r="I94" s="593"/>
      <c r="J94" s="40" t="str">
        <f>G94</f>
        <v>Only trained healthcare providers are allowed to administer</v>
      </c>
      <c r="K94" s="7"/>
      <c r="L94" s="31"/>
      <c r="M94" s="41" t="str">
        <f>E94</f>
        <v>Only trained healthcare providers are allowed to administer</v>
      </c>
      <c r="N94" s="31"/>
      <c r="O94" s="7"/>
      <c r="P94" s="7" t="str">
        <f>C94</f>
        <v>IUDs, surgical/permanent contraception, Implanon implants</v>
      </c>
      <c r="Q94" s="31"/>
      <c r="R94" s="31"/>
      <c r="S94" s="31"/>
      <c r="T94" s="20"/>
      <c r="U94" s="75" t="str">
        <f>E94</f>
        <v>Only trained healthcare providers are allowed to administer</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ht="60">
      <c r="A99" s="204"/>
      <c r="B99" s="644" t="s">
        <v>240</v>
      </c>
      <c r="C99" s="644"/>
      <c r="D99" s="141" t="s">
        <v>78</v>
      </c>
      <c r="E99" s="678" t="s">
        <v>1233</v>
      </c>
      <c r="F99" s="679"/>
      <c r="G99" s="681"/>
      <c r="H99" s="271" t="s">
        <v>99</v>
      </c>
      <c r="I99" s="11"/>
      <c r="J99" s="40"/>
      <c r="K99" s="7" t="str">
        <f>B99</f>
        <v>a. Unmarried people</v>
      </c>
      <c r="L99" s="31"/>
      <c r="M99" s="41" t="str">
        <f>E99</f>
        <v xml:space="preserve">The Pakistani law allows distribution of contraceptives only to married women of reproductive age. </v>
      </c>
      <c r="N99" s="31"/>
      <c r="O99" s="7"/>
      <c r="P99" s="31"/>
      <c r="Q99" s="31"/>
      <c r="R99" s="31"/>
      <c r="S99" s="31"/>
      <c r="T99" s="20"/>
      <c r="U99" s="20"/>
      <c r="V99" s="75" t="str">
        <f>E99</f>
        <v xml:space="preserve">The Pakistani law allows distribution of contraceptives only to married women of reproductive age. </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30.75" thickBot="1">
      <c r="A101" s="205"/>
      <c r="B101" s="633" t="s">
        <v>242</v>
      </c>
      <c r="C101" s="633"/>
      <c r="D101" s="292" t="s">
        <v>99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78</v>
      </c>
      <c r="H105" s="647"/>
      <c r="I105" s="593"/>
      <c r="J105" s="40" t="str">
        <f>G105</f>
        <v>Yes</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78</v>
      </c>
      <c r="H106" s="647"/>
      <c r="I106" s="593"/>
      <c r="J106" s="40" t="str">
        <f>G106</f>
        <v>Yes</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ht="60">
      <c r="A107" s="204"/>
      <c r="B107" s="191"/>
      <c r="C107" s="192" t="s">
        <v>247</v>
      </c>
      <c r="D107" s="678" t="s">
        <v>1234</v>
      </c>
      <c r="E107" s="679"/>
      <c r="F107" s="679"/>
      <c r="G107" s="679"/>
      <c r="H107" s="680"/>
      <c r="I107" s="593"/>
      <c r="J107" s="40"/>
      <c r="K107" s="7" t="str">
        <f>C107</f>
        <v>i. If yes, describe the exemptions.</v>
      </c>
      <c r="L107" s="31"/>
      <c r="M107" s="31"/>
      <c r="N107" s="33"/>
      <c r="O107" s="34" t="str">
        <f>D107</f>
        <v>All provincial departments of health provide contraceptives free of charge. All population welfare departments charge a nominal cost for contraceptives. However, a uniform policy of free-of-cost contraceptives at public sector facilities is under consideration.</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2007</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1235</v>
      </c>
      <c r="E121" s="650"/>
      <c r="F121" s="650"/>
      <c r="G121" s="650"/>
      <c r="H121" s="651"/>
      <c r="I121" s="43"/>
      <c r="J121" s="30"/>
      <c r="K121" s="7" t="str">
        <f>A121</f>
        <v xml:space="preserve">D10. Name of the list(s)
</v>
      </c>
      <c r="L121" s="7"/>
      <c r="M121" s="31"/>
      <c r="N121" s="31"/>
      <c r="O121" s="7" t="str">
        <f>D121</f>
        <v>National Essential Drug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2004</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78</v>
      </c>
      <c r="H126" s="647"/>
      <c r="I126" s="43"/>
      <c r="J126" s="40" t="str">
        <f>G126</f>
        <v>Yes</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1569</v>
      </c>
      <c r="G142" s="650"/>
      <c r="H142" s="651"/>
      <c r="I142" s="599"/>
      <c r="J142" s="40"/>
      <c r="K142" s="7"/>
      <c r="L142" s="31"/>
      <c r="M142" s="7"/>
      <c r="N142" s="31"/>
      <c r="O142" s="31"/>
      <c r="P142" s="31"/>
      <c r="Q142" s="7" t="str">
        <f>F142</f>
        <v>01/11 - 12/11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1236</v>
      </c>
      <c r="G143" s="650"/>
      <c r="H143" s="651"/>
      <c r="I143" s="599"/>
      <c r="J143" s="40"/>
      <c r="K143" s="7"/>
      <c r="L143" s="7"/>
      <c r="M143" s="31"/>
      <c r="N143" s="31"/>
      <c r="O143" s="31"/>
      <c r="P143" s="31"/>
      <c r="Q143" s="7" t="str">
        <f>F143</f>
        <v>Logistics Management Information System (LMIS)</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150.75" thickBot="1">
      <c r="A147" s="637" t="s">
        <v>277</v>
      </c>
      <c r="B147" s="638"/>
      <c r="C147" s="639"/>
      <c r="D147" s="640" t="s">
        <v>1237</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100-000000000000}">
      <formula1>$Y$1:$Y$14</formula1>
    </dataValidation>
    <dataValidation type="list" allowBlank="1" showInputMessage="1" showErrorMessage="1" error="Please choose from the dropdown list." sqref="H24" xr:uid="{00000000-0002-0000-2100-000001000000}">
      <formula1>$O$1:$O$7</formula1>
    </dataValidation>
    <dataValidation type="list" allowBlank="1" showInputMessage="1" showErrorMessage="1" error="Please choose from the dropdown list." sqref="F59:H59" xr:uid="{00000000-0002-0000-21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1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1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2100-000005000000}">
      <formula1>$W$1:$W$5</formula1>
    </dataValidation>
  </dataValidations>
  <hyperlinks>
    <hyperlink ref="A5:C5" location="Introduction!R10" display="To jump to the Introduction sheet, click here." xr:uid="{00000000-0004-0000-2100-000000000000}"/>
  </hyperlinks>
  <pageMargins left="0.7" right="0.7" top="0.75" bottom="0.75" header="0.3" footer="0.3"/>
  <pageSetup scale="54" fitToHeight="4" orientation="portrait" cellComments="atEnd" r:id="rId1"/>
  <rowBreaks count="4" manualBreakCount="4">
    <brk id="35" max="25" man="1"/>
    <brk id="62" max="25" man="1"/>
    <brk id="122" max="25" man="1"/>
    <brk id="149" max="7" man="1"/>
  </row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4">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5" width="18.7109375" style="171" customWidth="1"/>
    <col min="6"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775" t="s">
        <v>1618</v>
      </c>
      <c r="B8" s="775"/>
      <c r="C8" s="775"/>
      <c r="D8" s="1077"/>
      <c r="E8" s="1077"/>
      <c r="F8" s="1077"/>
      <c r="G8" s="1077"/>
      <c r="H8" s="1077"/>
      <c r="I8" s="417"/>
      <c r="J8" s="406">
        <f>G8</f>
        <v>0</v>
      </c>
      <c r="K8" s="402" t="str">
        <f>A8</f>
        <v xml:space="preserve">Country: Paraguay </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1238</v>
      </c>
      <c r="E13" s="679"/>
      <c r="F13" s="679"/>
      <c r="G13" s="679"/>
      <c r="H13" s="680"/>
      <c r="I13" s="417"/>
      <c r="J13" s="407"/>
      <c r="K13" s="402" t="str">
        <f>B13</f>
        <v>a. What is the name of the committee?</v>
      </c>
      <c r="L13" s="428" t="str">
        <f>D13</f>
        <v>Contraceptive Committee (Comité DAIA)</v>
      </c>
      <c r="M13" s="401"/>
      <c r="N13" s="401"/>
      <c r="O13" s="403" t="str">
        <f>D13</f>
        <v>Contraceptive Committee (Comité DAIA)</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1030" t="s">
        <v>917</v>
      </c>
      <c r="G15" s="1031"/>
      <c r="H15" s="1032"/>
      <c r="I15" s="417"/>
      <c r="J15" s="407"/>
      <c r="K15" s="402" t="str">
        <f t="shared" ref="K15:K23" si="0">B15</f>
        <v>a. Social marketing</v>
      </c>
      <c r="L15" s="401"/>
      <c r="M15" s="401"/>
      <c r="N15" s="401"/>
      <c r="O15" s="402"/>
      <c r="P15" s="401"/>
      <c r="Q15" s="402" t="str">
        <f t="shared" ref="Q15:Q23" si="1">F15</f>
        <v>Population Services International (PSI)</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1030" t="s">
        <v>1239</v>
      </c>
      <c r="G16" s="1031"/>
      <c r="H16" s="1032"/>
      <c r="I16" s="417"/>
      <c r="J16" s="407"/>
      <c r="K16" s="402" t="str">
        <f t="shared" si="0"/>
        <v>b. NGO (for example: service delivery, advocacy, Planned Parenthood affiliate, Marie Stopes affiliate, faith-based organizations, etc.)</v>
      </c>
      <c r="L16" s="401"/>
      <c r="M16" s="401"/>
      <c r="N16" s="401"/>
      <c r="O16" s="402"/>
      <c r="P16" s="401"/>
      <c r="Q16" s="402" t="str">
        <f t="shared" si="1"/>
        <v>El Centro Paraguayo de Estudios de Población (CEPEP) - IPPF affiliate</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1030"/>
      <c r="G17" s="1031"/>
      <c r="H17" s="1032"/>
      <c r="I17" s="417"/>
      <c r="J17" s="407"/>
      <c r="K17" s="402" t="str">
        <f t="shared" si="0"/>
        <v>c. Commercial sector (for example: pharmacy associations, manufacturers, etc.)</v>
      </c>
      <c r="L17" s="401"/>
      <c r="M17" s="401"/>
      <c r="N17" s="401"/>
      <c r="O17" s="402"/>
      <c r="P17" s="401"/>
      <c r="Q17" s="402">
        <f t="shared" si="1"/>
        <v>0</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1030" t="s">
        <v>606</v>
      </c>
      <c r="G18" s="1031"/>
      <c r="H18" s="1032"/>
      <c r="I18" s="417"/>
      <c r="J18" s="407"/>
      <c r="K18" s="402" t="str">
        <f t="shared" si="0"/>
        <v>d. Donors</v>
      </c>
      <c r="L18" s="401"/>
      <c r="M18" s="401"/>
      <c r="N18" s="401"/>
      <c r="O18" s="402"/>
      <c r="P18" s="401"/>
      <c r="Q18" s="402" t="str">
        <f t="shared" si="1"/>
        <v>USAID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1030" t="s">
        <v>700</v>
      </c>
      <c r="G19" s="1031"/>
      <c r="H19" s="1032"/>
      <c r="I19" s="417"/>
      <c r="J19" s="407"/>
      <c r="K19" s="402" t="str">
        <f t="shared" si="0"/>
        <v>e. UN agencies</v>
      </c>
      <c r="L19" s="401"/>
      <c r="M19" s="401"/>
      <c r="N19" s="401"/>
      <c r="O19" s="402"/>
      <c r="P19" s="401"/>
      <c r="Q19" s="402" t="str">
        <f t="shared" si="1"/>
        <v>UNFPA, WHO</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1030" t="s">
        <v>1240</v>
      </c>
      <c r="G20" s="1031"/>
      <c r="H20" s="1032"/>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DGGIES (General Directorate for Management of Strategic Supplies in Health), Reproductive Health Unit</v>
      </c>
      <c r="R20" s="401"/>
      <c r="S20" s="401"/>
      <c r="T20" s="175"/>
      <c r="U20" s="175"/>
      <c r="V20" s="175"/>
      <c r="W20" s="409"/>
      <c r="X20" s="409"/>
      <c r="Z20" s="427"/>
      <c r="DS20" s="175"/>
      <c r="DT20" s="175"/>
      <c r="DU20" s="175"/>
      <c r="DV20" s="176"/>
      <c r="DW20" s="176"/>
      <c r="DX20" s="176"/>
      <c r="DY20" s="176"/>
      <c r="DZ20" s="176"/>
      <c r="EA20" s="176"/>
      <c r="ED20" s="176"/>
    </row>
    <row r="21" spans="1:134" s="143" customFormat="1" ht="15" customHeight="1">
      <c r="A21" s="204"/>
      <c r="B21" s="713" t="s">
        <v>137</v>
      </c>
      <c r="C21" s="713"/>
      <c r="D21" s="570" t="s">
        <v>78</v>
      </c>
      <c r="E21" s="178" t="s">
        <v>138</v>
      </c>
      <c r="F21" s="1030" t="s">
        <v>943</v>
      </c>
      <c r="G21" s="1031"/>
      <c r="H21" s="1032"/>
      <c r="I21" s="417"/>
      <c r="J21" s="407"/>
      <c r="K21" s="402" t="str">
        <f t="shared" si="0"/>
        <v>g. Central Medical Store or Central Warehouse</v>
      </c>
      <c r="L21" s="401"/>
      <c r="M21" s="401"/>
      <c r="N21" s="401"/>
      <c r="O21" s="402"/>
      <c r="P21" s="401"/>
      <c r="Q21" s="402" t="str">
        <f t="shared" si="1"/>
        <v>Central Warehouse</v>
      </c>
      <c r="R21" s="401"/>
      <c r="S21" s="401"/>
      <c r="T21" s="175"/>
      <c r="U21" s="175"/>
      <c r="V21" s="175"/>
      <c r="W21" s="409"/>
      <c r="X21" s="409"/>
      <c r="Z21" s="427"/>
    </row>
    <row r="22" spans="1:134" s="143" customFormat="1">
      <c r="A22" s="204"/>
      <c r="B22" s="713" t="s">
        <v>139</v>
      </c>
      <c r="C22" s="713"/>
      <c r="D22" s="570" t="s">
        <v>89</v>
      </c>
      <c r="E22" s="178" t="s">
        <v>138</v>
      </c>
      <c r="F22" s="1030"/>
      <c r="G22" s="1031"/>
      <c r="H22" s="1032"/>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ht="30">
      <c r="A23" s="204"/>
      <c r="B23" s="713" t="s">
        <v>140</v>
      </c>
      <c r="C23" s="713"/>
      <c r="D23" s="570" t="s">
        <v>78</v>
      </c>
      <c r="E23" s="178" t="s">
        <v>138</v>
      </c>
      <c r="F23" s="1030" t="s">
        <v>1241</v>
      </c>
      <c r="G23" s="1031"/>
      <c r="H23" s="1032"/>
      <c r="I23" s="417"/>
      <c r="J23" s="407"/>
      <c r="K23" s="406" t="str">
        <f t="shared" si="0"/>
        <v>i. Other (for example: partners)</v>
      </c>
      <c r="L23" s="407"/>
      <c r="M23" s="407"/>
      <c r="N23" s="407"/>
      <c r="O23" s="406"/>
      <c r="P23" s="407"/>
      <c r="Q23" s="406" t="str">
        <f t="shared" si="1"/>
        <v>Instituto de Provision Social (IPS) - Paraguayan Social Security Institute)</v>
      </c>
      <c r="R23" s="407"/>
      <c r="S23" s="407"/>
      <c r="T23" s="407"/>
      <c r="U23" s="407"/>
      <c r="V23" s="407"/>
      <c r="W23" s="430"/>
      <c r="X23" s="430"/>
    </row>
    <row r="24" spans="1:134" s="143" customFormat="1">
      <c r="A24" s="652" t="s">
        <v>141</v>
      </c>
      <c r="B24" s="644"/>
      <c r="C24" s="644"/>
      <c r="D24" s="644"/>
      <c r="E24" s="644"/>
      <c r="F24" s="644"/>
      <c r="G24" s="644"/>
      <c r="H24" s="271" t="s">
        <v>94</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78</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1242</v>
      </c>
      <c r="G26" s="181" t="s">
        <v>145</v>
      </c>
      <c r="H26" s="499" t="s">
        <v>1243</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119</v>
      </c>
      <c r="G28" s="273" t="s">
        <v>149</v>
      </c>
      <c r="H28" s="268" t="s">
        <v>116</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1038">
        <v>582196</v>
      </c>
      <c r="H29" s="1039"/>
      <c r="I29" s="439"/>
      <c r="J29" s="406">
        <f>G29</f>
        <v>582196</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1619</v>
      </c>
      <c r="F30" s="183" t="s">
        <v>152</v>
      </c>
      <c r="G30" s="1040" t="s">
        <v>1244</v>
      </c>
      <c r="H30" s="1041"/>
      <c r="I30" s="439"/>
      <c r="J30" s="406" t="str">
        <f>G30</f>
        <v>USAID | DELIVER PROJECT Paraguay resident advisor updated forecast with the DGPS director</v>
      </c>
      <c r="K30" s="402"/>
      <c r="L30" s="401"/>
      <c r="M30" s="440" t="str">
        <f>E30</f>
        <v>10/10 - 09/11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78</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500"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45">
      <c r="A35" s="204"/>
      <c r="B35" s="644" t="s">
        <v>160</v>
      </c>
      <c r="C35" s="644"/>
      <c r="D35" s="645"/>
      <c r="E35" s="146">
        <v>582196</v>
      </c>
      <c r="F35" s="501" t="s">
        <v>555</v>
      </c>
      <c r="G35" s="501" t="s">
        <v>1245</v>
      </c>
      <c r="H35" s="502" t="s">
        <v>1246</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78</v>
      </c>
      <c r="E40" s="146">
        <v>582196</v>
      </c>
      <c r="F40" s="139" t="s">
        <v>1573</v>
      </c>
      <c r="G40" s="190" t="s">
        <v>1248</v>
      </c>
      <c r="H40" s="280"/>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1247</v>
      </c>
      <c r="E41" s="679"/>
      <c r="F41" s="679"/>
      <c r="G41" s="679"/>
      <c r="H41" s="680"/>
      <c r="I41" s="444"/>
      <c r="J41" s="438"/>
      <c r="K41" s="402" t="str">
        <f>C41</f>
        <v>i. Specify source(s) of internally generated funds spent (for example, from taxes or user fees)</v>
      </c>
      <c r="L41" s="401"/>
      <c r="M41" s="401"/>
      <c r="N41" s="401"/>
      <c r="O41" s="403" t="str">
        <f>D41</f>
        <v>National Treasury</v>
      </c>
      <c r="P41" s="401"/>
      <c r="Q41" s="401"/>
      <c r="R41" s="401"/>
      <c r="S41" s="401"/>
      <c r="T41" s="175"/>
      <c r="U41" s="175"/>
      <c r="V41" s="175"/>
      <c r="W41" s="409"/>
      <c r="X41" s="409"/>
      <c r="Z41" s="427"/>
    </row>
    <row r="42" spans="1:26" s="143" customFormat="1" ht="60">
      <c r="A42" s="277"/>
      <c r="B42" s="644" t="s">
        <v>170</v>
      </c>
      <c r="C42" s="645"/>
      <c r="D42" s="601" t="s">
        <v>89</v>
      </c>
      <c r="E42" s="146">
        <v>0</v>
      </c>
      <c r="F42" s="503" t="s">
        <v>1573</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9"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582196</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89</v>
      </c>
      <c r="E48" s="146">
        <v>0</v>
      </c>
      <c r="F48" s="139" t="s">
        <v>1573</v>
      </c>
      <c r="G48" s="140"/>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96</v>
      </c>
      <c r="E49" s="755"/>
      <c r="F49" s="755"/>
      <c r="G49" s="755"/>
      <c r="H49" s="756"/>
      <c r="I49" s="148"/>
      <c r="J49" s="438"/>
      <c r="K49" s="402" t="str">
        <f>C49</f>
        <v xml:space="preserve">i. Specify source(s) of in-kind donations </v>
      </c>
      <c r="L49" s="401"/>
      <c r="M49" s="401"/>
      <c r="N49" s="401"/>
      <c r="O49" s="403" t="str">
        <f>D49</f>
        <v>N/A</v>
      </c>
      <c r="P49" s="401"/>
      <c r="Q49" s="401"/>
      <c r="R49" s="401"/>
      <c r="S49" s="401"/>
      <c r="T49" s="175"/>
      <c r="U49" s="175"/>
      <c r="V49" s="175"/>
      <c r="W49" s="409"/>
      <c r="X49" s="409"/>
      <c r="Z49" s="427"/>
    </row>
    <row r="50" spans="1:26" s="143" customFormat="1">
      <c r="A50" s="277"/>
      <c r="B50" s="644" t="s">
        <v>182</v>
      </c>
      <c r="C50" s="645"/>
      <c r="D50" s="601" t="s">
        <v>89</v>
      </c>
      <c r="E50" s="146">
        <v>0</v>
      </c>
      <c r="F50" s="139" t="s">
        <v>1573</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1573</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0</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1</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1</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84</v>
      </c>
      <c r="G59" s="741"/>
      <c r="H59" s="647"/>
      <c r="I59" s="448"/>
      <c r="J59" s="438"/>
      <c r="K59" s="402"/>
      <c r="L59" s="401"/>
      <c r="M59" s="401"/>
      <c r="N59" s="401"/>
      <c r="O59" s="401"/>
      <c r="P59" s="401"/>
      <c r="Q59" s="402" t="str">
        <f>F59</f>
        <v>Third-party agent (e.g., UNFPA, Crown Agents)</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552</v>
      </c>
      <c r="G60" s="650"/>
      <c r="H60" s="651"/>
      <c r="I60" s="439"/>
      <c r="J60" s="438"/>
      <c r="K60" s="402"/>
      <c r="L60" s="401"/>
      <c r="M60" s="449">
        <f>E60</f>
        <v>0</v>
      </c>
      <c r="N60" s="401"/>
      <c r="O60" s="401"/>
      <c r="P60" s="401"/>
      <c r="Q60" s="402" t="str">
        <f>F60</f>
        <v>UNFPA</v>
      </c>
      <c r="R60" s="403" t="str">
        <f>B60</f>
        <v>a. Specify entity</v>
      </c>
      <c r="S60" s="401"/>
      <c r="T60" s="175"/>
      <c r="U60" s="175"/>
      <c r="V60" s="175"/>
      <c r="W60" s="409"/>
      <c r="X60" s="409"/>
      <c r="Z60" s="427"/>
    </row>
    <row r="61" spans="1:26" s="143" customFormat="1">
      <c r="A61" s="568"/>
      <c r="B61" s="567"/>
      <c r="C61" s="644" t="s">
        <v>193</v>
      </c>
      <c r="D61" s="644"/>
      <c r="E61" s="645"/>
      <c r="F61" s="646" t="s">
        <v>89</v>
      </c>
      <c r="G61" s="741"/>
      <c r="H61" s="647"/>
      <c r="I61" s="439"/>
      <c r="J61" s="438"/>
      <c r="K61" s="402"/>
      <c r="L61" s="401"/>
      <c r="M61" s="401"/>
      <c r="N61" s="401"/>
      <c r="O61" s="401"/>
      <c r="P61" s="401"/>
      <c r="Q61" s="402" t="str">
        <f>F61</f>
        <v>No</v>
      </c>
      <c r="R61" s="403" t="str">
        <f>C61</f>
        <v>i. Is this a parastatal?</v>
      </c>
      <c r="S61" s="401"/>
      <c r="T61" s="175"/>
      <c r="U61" s="175"/>
      <c r="V61" s="175"/>
      <c r="W61" s="409"/>
      <c r="X61" s="409"/>
      <c r="Z61" s="427"/>
    </row>
    <row r="62" spans="1:26" s="143" customFormat="1" ht="45.75" thickBot="1">
      <c r="A62" s="742" t="s">
        <v>194</v>
      </c>
      <c r="B62" s="633"/>
      <c r="C62" s="634"/>
      <c r="D62" s="659"/>
      <c r="E62" s="660"/>
      <c r="F62" s="660"/>
      <c r="G62" s="660"/>
      <c r="H62" s="661"/>
      <c r="I62" s="417"/>
      <c r="J62" s="438"/>
      <c r="K62" s="402" t="str">
        <f>A62</f>
        <v xml:space="preserve">B14. Please note any additional comments about finance and procurement.
</v>
      </c>
      <c r="L62" s="401"/>
      <c r="M62" s="401"/>
      <c r="N62" s="401"/>
      <c r="O62" s="402">
        <f>D62</f>
        <v>0</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89</v>
      </c>
      <c r="G67" s="571" t="s">
        <v>78</v>
      </c>
      <c r="H67" s="284" t="s">
        <v>89</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1037" t="s">
        <v>78</v>
      </c>
      <c r="E68" s="1037"/>
      <c r="F68" s="571" t="s">
        <v>78</v>
      </c>
      <c r="G68" s="571" t="s">
        <v>78</v>
      </c>
      <c r="H68" s="284" t="s">
        <v>89</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1037" t="s">
        <v>89</v>
      </c>
      <c r="E69" s="1037"/>
      <c r="F69" s="571" t="s">
        <v>89</v>
      </c>
      <c r="G69" s="571" t="s">
        <v>89</v>
      </c>
      <c r="H69" s="284" t="s">
        <v>89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1037" t="s">
        <v>78</v>
      </c>
      <c r="E70" s="1037"/>
      <c r="F70" s="571" t="s">
        <v>78</v>
      </c>
      <c r="G70" s="571" t="s">
        <v>78</v>
      </c>
      <c r="H70" s="284" t="s">
        <v>89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1037" t="s">
        <v>78</v>
      </c>
      <c r="E71" s="1037"/>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89</v>
      </c>
      <c r="E72" s="728"/>
      <c r="F72" s="571" t="s">
        <v>89</v>
      </c>
      <c r="G72" s="571" t="s">
        <v>89</v>
      </c>
      <c r="H72" s="284" t="s">
        <v>89</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95" t="s">
        <v>78</v>
      </c>
      <c r="G73" s="571" t="s">
        <v>89</v>
      </c>
      <c r="H73" s="284" t="s">
        <v>78</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89</v>
      </c>
      <c r="E76" s="728"/>
      <c r="F76" s="571" t="s">
        <v>89</v>
      </c>
      <c r="G76" s="571" t="s">
        <v>89</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1249</v>
      </c>
      <c r="E77" s="728"/>
      <c r="F77" s="571"/>
      <c r="G77" s="571" t="s">
        <v>1250</v>
      </c>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30.75" thickBot="1">
      <c r="A83" s="718"/>
      <c r="B83" s="201" t="s">
        <v>222</v>
      </c>
      <c r="C83" s="596" t="s">
        <v>1251</v>
      </c>
      <c r="D83" s="1033" t="s">
        <v>805</v>
      </c>
      <c r="E83" s="1034"/>
      <c r="F83" s="597" t="s">
        <v>89</v>
      </c>
      <c r="G83" s="1035" t="s">
        <v>78</v>
      </c>
      <c r="H83" s="1036"/>
      <c r="I83" s="457"/>
      <c r="J83" s="447" t="str">
        <f>G83</f>
        <v>Yes</v>
      </c>
      <c r="K83" s="402" t="str">
        <f>B83</f>
        <v>a</v>
      </c>
      <c r="L83" s="401"/>
      <c r="M83" s="428">
        <f>E83</f>
        <v>0</v>
      </c>
      <c r="N83" s="401"/>
      <c r="O83" s="401"/>
      <c r="P83" s="401"/>
      <c r="Q83" s="401"/>
      <c r="R83" s="402"/>
      <c r="S83" s="402" t="str">
        <f>D83</f>
        <v>2011-2015</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1252</v>
      </c>
      <c r="F85" s="679"/>
      <c r="G85" s="679"/>
      <c r="H85" s="680"/>
      <c r="I85" s="457"/>
      <c r="J85" s="447"/>
      <c r="K85" s="402"/>
      <c r="L85" s="401"/>
      <c r="M85" s="428" t="str">
        <f>E85</f>
        <v>All</v>
      </c>
      <c r="N85" s="428" t="str">
        <f>E85</f>
        <v>All</v>
      </c>
      <c r="O85" s="401"/>
      <c r="P85" s="402"/>
      <c r="Q85" s="401"/>
      <c r="R85" s="402" t="str">
        <f>B85</f>
        <v>a. If yes, for which sectors (public, NGO, social marketing, commercial)?</v>
      </c>
      <c r="S85" s="401"/>
      <c r="T85" s="175"/>
      <c r="U85" s="175"/>
      <c r="V85" s="175"/>
      <c r="W85" s="409"/>
      <c r="X85" s="409"/>
      <c r="Z85" s="427"/>
    </row>
    <row r="86" spans="1:26" s="143" customFormat="1" ht="71.25" customHeight="1">
      <c r="A86" s="204"/>
      <c r="B86" s="644" t="s">
        <v>225</v>
      </c>
      <c r="C86" s="644"/>
      <c r="D86" s="645"/>
      <c r="E86" s="678" t="s">
        <v>1253</v>
      </c>
      <c r="F86" s="679"/>
      <c r="G86" s="679"/>
      <c r="H86" s="680"/>
      <c r="I86" s="457"/>
      <c r="J86" s="447"/>
      <c r="K86" s="402"/>
      <c r="L86" s="401"/>
      <c r="M86" s="428" t="str">
        <f>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N86" s="428" t="str">
        <f>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99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99</v>
      </c>
      <c r="E90" s="679"/>
      <c r="F90" s="679"/>
      <c r="G90" s="679"/>
      <c r="H90" s="680"/>
      <c r="I90" s="457"/>
      <c r="J90" s="447"/>
      <c r="K90" s="402" t="str">
        <f>B90</f>
        <v>a. If yes, describe the policies.</v>
      </c>
      <c r="L90" s="401"/>
      <c r="M90" s="401"/>
      <c r="N90" s="458"/>
      <c r="O90" s="403" t="str">
        <f>D90</f>
        <v>Don't know</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89</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c r="A94" s="290"/>
      <c r="B94" s="204" t="s">
        <v>222</v>
      </c>
      <c r="C94" s="650"/>
      <c r="D94" s="688"/>
      <c r="E94" s="678"/>
      <c r="F94" s="681"/>
      <c r="G94" s="689"/>
      <c r="H94" s="690"/>
      <c r="I94" s="463"/>
      <c r="J94" s="447">
        <f>G94</f>
        <v>0</v>
      </c>
      <c r="K94" s="402"/>
      <c r="L94" s="401"/>
      <c r="M94" s="428">
        <f>E94</f>
        <v>0</v>
      </c>
      <c r="N94" s="401"/>
      <c r="O94" s="402"/>
      <c r="P94" s="402">
        <f>C94</f>
        <v>0</v>
      </c>
      <c r="Q94" s="401"/>
      <c r="R94" s="401"/>
      <c r="S94" s="401"/>
      <c r="T94" s="175"/>
      <c r="U94" s="462">
        <f>E94</f>
        <v>0</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89</v>
      </c>
      <c r="H112" s="647"/>
      <c r="I112" s="214"/>
      <c r="J112" s="447" t="str">
        <f t="shared" si="3"/>
        <v>No</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942" t="s">
        <v>78</v>
      </c>
      <c r="H113" s="943"/>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942" t="s">
        <v>78</v>
      </c>
      <c r="H114" s="943"/>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t="s">
        <v>1254</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1255</v>
      </c>
      <c r="E121" s="650"/>
      <c r="F121" s="650"/>
      <c r="G121" s="650"/>
      <c r="H121" s="651"/>
      <c r="I121" s="214"/>
      <c r="J121" s="473"/>
      <c r="K121" s="402" t="str">
        <f>A121</f>
        <v xml:space="preserve">D10. Name of the list(s)
</v>
      </c>
      <c r="L121" s="402"/>
      <c r="M121" s="401"/>
      <c r="N121" s="401"/>
      <c r="O121" s="402" t="str">
        <f>D121</f>
        <v>List of Essential Medications and List of Essential Supplies</v>
      </c>
      <c r="P121" s="401"/>
      <c r="R121" s="401"/>
      <c r="S121" s="412"/>
      <c r="T121" s="413"/>
      <c r="U121" s="413"/>
      <c r="V121" s="413"/>
      <c r="W121" s="414"/>
      <c r="X121" s="414"/>
      <c r="Z121" s="474"/>
    </row>
    <row r="122" spans="1:26" s="209" customFormat="1" ht="34.5" customHeight="1">
      <c r="A122" s="652" t="s">
        <v>260</v>
      </c>
      <c r="B122" s="644"/>
      <c r="C122" s="645"/>
      <c r="D122" s="649" t="s">
        <v>1256</v>
      </c>
      <c r="E122" s="650"/>
      <c r="F122" s="650"/>
      <c r="G122" s="650"/>
      <c r="H122" s="651"/>
      <c r="I122" s="214"/>
      <c r="J122" s="473"/>
      <c r="K122" s="402" t="str">
        <f>A122</f>
        <v xml:space="preserve">D11. Notes about the list(s)
</v>
      </c>
      <c r="L122" s="402"/>
      <c r="M122" s="401"/>
      <c r="N122" s="401"/>
      <c r="O122" s="402" t="str">
        <f>D122</f>
        <v xml:space="preserve">IUDs and condoms are included on the List of Essential Supplies that was published along with the Essential Medicines List. </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t="s">
        <v>96</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96</v>
      </c>
      <c r="H125" s="647"/>
      <c r="I125" s="214"/>
      <c r="J125" s="447" t="str">
        <f>G125</f>
        <v>N/A</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96</v>
      </c>
      <c r="H126" s="647"/>
      <c r="I126" s="214"/>
      <c r="J126" s="447" t="str">
        <f>G126</f>
        <v>N/A</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96</v>
      </c>
      <c r="H127" s="647"/>
      <c r="I127" s="214"/>
      <c r="J127" s="447" t="str">
        <f>G127</f>
        <v>N/A</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96</v>
      </c>
      <c r="H128" s="647"/>
      <c r="I128" s="214"/>
      <c r="J128" s="447" t="str">
        <f>G128</f>
        <v>N/A</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t="s">
        <v>717</v>
      </c>
      <c r="E129" s="660"/>
      <c r="F129" s="660"/>
      <c r="G129" s="660"/>
      <c r="H129" s="661"/>
      <c r="I129" s="214"/>
      <c r="J129" s="473"/>
      <c r="K129" s="402" t="str">
        <f>B129</f>
        <v>f. Notes about the Poverty Reduction Strategy Paper</v>
      </c>
      <c r="L129" s="402"/>
      <c r="M129" s="401"/>
      <c r="N129" s="401"/>
      <c r="O129" s="402" t="str">
        <f>D129</f>
        <v>Document not available on IMF's website</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89</v>
      </c>
      <c r="H131" s="658"/>
      <c r="I131" s="417"/>
      <c r="J131" s="447" t="str">
        <f>G131</f>
        <v>No</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942" t="s">
        <v>89</v>
      </c>
      <c r="H133" s="943"/>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942" t="s">
        <v>96</v>
      </c>
      <c r="H134" s="943"/>
      <c r="I134" s="417"/>
      <c r="J134" s="447" t="str">
        <f t="shared" si="5"/>
        <v>N/A</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942" t="s">
        <v>89</v>
      </c>
      <c r="H135" s="943"/>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942" t="s">
        <v>96</v>
      </c>
      <c r="H136" s="943"/>
      <c r="I136" s="417"/>
      <c r="J136" s="447" t="str">
        <f t="shared" si="5"/>
        <v>N/A</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942" t="s">
        <v>89</v>
      </c>
      <c r="H137" s="943"/>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942" t="s">
        <v>89</v>
      </c>
      <c r="H138" s="943"/>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942" t="s">
        <v>96</v>
      </c>
      <c r="H139" s="943"/>
      <c r="I139" s="417"/>
      <c r="J139" s="447" t="str">
        <f t="shared" si="5"/>
        <v>N/A</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942" t="s">
        <v>89</v>
      </c>
      <c r="H140" s="943"/>
      <c r="I140" s="417"/>
      <c r="J140" s="447" t="str">
        <f t="shared" si="5"/>
        <v>No</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942" t="s">
        <v>96</v>
      </c>
      <c r="H141" s="943"/>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1030" t="s">
        <v>555</v>
      </c>
      <c r="G142" s="1031"/>
      <c r="H142" s="1032"/>
      <c r="I142" s="417"/>
      <c r="J142" s="447"/>
      <c r="K142" s="402"/>
      <c r="L142" s="401"/>
      <c r="M142" s="402"/>
      <c r="N142" s="401"/>
      <c r="O142" s="401"/>
      <c r="P142" s="401"/>
      <c r="Q142" s="402" t="str">
        <f>F142</f>
        <v>01/11-12/11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1257</v>
      </c>
      <c r="G143" s="650"/>
      <c r="H143" s="651"/>
      <c r="I143" s="417"/>
      <c r="J143" s="447"/>
      <c r="K143" s="402"/>
      <c r="L143" s="402"/>
      <c r="M143" s="401"/>
      <c r="N143" s="401"/>
      <c r="O143" s="401"/>
      <c r="P143" s="401"/>
      <c r="Q143" s="402" t="str">
        <f>F143</f>
        <v>Stockcards at central warehouse</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89</v>
      </c>
      <c r="H145" s="647"/>
      <c r="I145" s="417"/>
      <c r="J145" s="447" t="str">
        <f>G145</f>
        <v>No</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104.25" customHeight="1" thickBot="1">
      <c r="A147" s="637" t="s">
        <v>277</v>
      </c>
      <c r="B147" s="638"/>
      <c r="C147" s="639"/>
      <c r="D147" s="1027" t="s">
        <v>1258</v>
      </c>
      <c r="E147" s="1028"/>
      <c r="F147" s="1028"/>
      <c r="G147" s="1028"/>
      <c r="H147" s="1029"/>
      <c r="I147" s="417"/>
      <c r="J147" s="447"/>
      <c r="K147" s="402" t="str">
        <f>A147</f>
        <v xml:space="preserve">F. Please note any overall comments about challenges and/or successes with contraceptive security in your country.
</v>
      </c>
      <c r="L147" s="401"/>
      <c r="M147" s="401"/>
      <c r="N147" s="401"/>
      <c r="O147" s="402" t="str">
        <f>D147</f>
        <v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2200-000000000000}">
      <formula1>$Y$1:$Y$14</formula1>
    </dataValidation>
    <dataValidation type="list" allowBlank="1" showInputMessage="1" showErrorMessage="1" error="Please choose from the dropdown list." sqref="H24" xr:uid="{00000000-0002-0000-2200-000001000000}">
      <formula1>$O$1:$O$7</formula1>
    </dataValidation>
    <dataValidation type="list" allowBlank="1" showInputMessage="1" showErrorMessage="1" error="Please choose from the dropdown list." sqref="F59:H59" xr:uid="{00000000-0002-0000-22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2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200-000004000000}">
      <formula1>$W$1:$W$5</formula1>
    </dataValidation>
    <dataValidation type="list" allowBlank="1" showInputMessage="1" showErrorMessage="1" error="Please choose from the dropdown list." sqref="F57 D42 D48 H37 D50:D51 D40 H31:H32 F61 G140:H140 F84 F66:H76 D67:D76 H87 G109:G118 G104:G106 H99:H101 D99:D101 H91 H89 G145:G146 F83:G83 D26 D16:D23 H25 G133:G139 G141 G125:G128" xr:uid="{00000000-0002-0000-2200-000005000000}">
      <formula1>$W$1:$W$5</formula1>
    </dataValidation>
  </dataValidations>
  <hyperlinks>
    <hyperlink ref="A5:C5" location="Introduction!R10" display="To jump to the Introduction sheet, click here." xr:uid="{00000000-0004-0000-22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2">
    <pageSetUpPr fitToPage="1"/>
  </sheetPr>
  <dimension ref="A1:ED176"/>
  <sheetViews>
    <sheetView view="pageBreakPreview" zoomScaleNormal="8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775" t="s">
        <v>1620</v>
      </c>
      <c r="B8" s="775"/>
      <c r="C8" s="775"/>
      <c r="D8" s="1077"/>
      <c r="E8" s="1077"/>
      <c r="F8" s="1077"/>
      <c r="G8" s="1077"/>
      <c r="H8" s="1077"/>
      <c r="I8" s="417"/>
      <c r="J8" s="406">
        <f>G8</f>
        <v>0</v>
      </c>
      <c r="K8" s="402" t="str">
        <f>A8</f>
        <v>Country: Philippines</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1259</v>
      </c>
      <c r="E13" s="679"/>
      <c r="F13" s="679"/>
      <c r="G13" s="679"/>
      <c r="H13" s="680"/>
      <c r="I13" s="417"/>
      <c r="J13" s="407"/>
      <c r="K13" s="402" t="str">
        <f>B13</f>
        <v>a. What is the name of the committee?</v>
      </c>
      <c r="L13" s="428" t="str">
        <f>D13</f>
        <v>Contraceptive Self-Reliance (CSR) Technical Working Group</v>
      </c>
      <c r="M13" s="401"/>
      <c r="N13" s="401"/>
      <c r="O13" s="403" t="str">
        <f>D13</f>
        <v>Contraceptive Self-Reliance (CSR) Technical Working Group</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1260</v>
      </c>
      <c r="G15" s="650"/>
      <c r="H15" s="651"/>
      <c r="I15" s="417"/>
      <c r="J15" s="407"/>
      <c r="K15" s="402" t="str">
        <f t="shared" ref="K15:K23" si="0">B15</f>
        <v>a. Social marketing</v>
      </c>
      <c r="L15" s="401"/>
      <c r="M15" s="401"/>
      <c r="N15" s="401"/>
      <c r="O15" s="402"/>
      <c r="P15" s="401"/>
      <c r="Q15" s="402" t="str">
        <f t="shared" ref="Q15:Q23" si="1">F15</f>
        <v>Family Planning Organization of the Philippines, League of Municipalities, DKT Philippines</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61.5" customHeight="1">
      <c r="A16" s="204"/>
      <c r="B16" s="644" t="s">
        <v>129</v>
      </c>
      <c r="C16" s="645"/>
      <c r="D16" s="570" t="s">
        <v>78</v>
      </c>
      <c r="E16" s="178" t="s">
        <v>128</v>
      </c>
      <c r="F16" s="649" t="s">
        <v>1261</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Philippine NGO Council, Family Planning Organization of the Philippines, League of Municipalities, Union of Local Authorities of the Philippines, League of Cities, Likhaan, FriendlyCare</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1262</v>
      </c>
      <c r="G17" s="650"/>
      <c r="H17" s="651"/>
      <c r="I17" s="417"/>
      <c r="J17" s="407"/>
      <c r="K17" s="402" t="str">
        <f t="shared" si="0"/>
        <v>c. Commercial sector (for example: pharmacy associations, manufacturers, etc.)</v>
      </c>
      <c r="L17" s="401"/>
      <c r="M17" s="401"/>
      <c r="N17" s="401"/>
      <c r="O17" s="402"/>
      <c r="P17" s="401"/>
      <c r="Q17" s="402" t="str">
        <f t="shared" si="1"/>
        <v>Philippine Chamber of Commerce and Industry, Drugstores Association of the Philippines, DKT Philippines, Alphamed</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1263</v>
      </c>
      <c r="G18" s="650"/>
      <c r="H18" s="651"/>
      <c r="I18" s="417"/>
      <c r="J18" s="407"/>
      <c r="K18" s="402" t="str">
        <f t="shared" si="0"/>
        <v>d. Donors</v>
      </c>
      <c r="L18" s="401"/>
      <c r="M18" s="401"/>
      <c r="N18" s="401"/>
      <c r="O18" s="402"/>
      <c r="P18" s="401"/>
      <c r="Q18" s="402" t="str">
        <f t="shared" si="1"/>
        <v>USAID, WHO</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180">
      <c r="A20" s="204"/>
      <c r="B20" s="644" t="s">
        <v>135</v>
      </c>
      <c r="C20" s="645"/>
      <c r="D20" s="570" t="s">
        <v>78</v>
      </c>
      <c r="E20" s="178" t="s">
        <v>136</v>
      </c>
      <c r="F20" s="649" t="s">
        <v>1264</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1265</v>
      </c>
      <c r="G21" s="650"/>
      <c r="H21" s="651"/>
      <c r="I21" s="417"/>
      <c r="J21" s="407"/>
      <c r="K21" s="402" t="str">
        <f t="shared" si="0"/>
        <v>g. Central Medical Store or Central Warehouse</v>
      </c>
      <c r="L21" s="401"/>
      <c r="M21" s="401"/>
      <c r="N21" s="401"/>
      <c r="O21" s="402"/>
      <c r="P21" s="401"/>
      <c r="Q21" s="402" t="str">
        <f t="shared" si="1"/>
        <v>DOH Materials Management Division</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c r="A23" s="204"/>
      <c r="B23" s="713" t="s">
        <v>140</v>
      </c>
      <c r="C23" s="713"/>
      <c r="D23" s="570"/>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76</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78</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1266</v>
      </c>
      <c r="G26" s="181" t="s">
        <v>145</v>
      </c>
      <c r="H26" s="272" t="s">
        <v>1267</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t="s">
        <v>99</v>
      </c>
      <c r="H29" s="765"/>
      <c r="I29" s="439"/>
      <c r="J29" s="406" t="str">
        <f>G29</f>
        <v>Don't know</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75">
      <c r="A30" s="652" t="s">
        <v>151</v>
      </c>
      <c r="B30" s="644"/>
      <c r="C30" s="644"/>
      <c r="D30" s="644"/>
      <c r="E30" s="145" t="s">
        <v>1621</v>
      </c>
      <c r="F30" s="183" t="s">
        <v>152</v>
      </c>
      <c r="G30" s="766" t="s">
        <v>1269</v>
      </c>
      <c r="H30" s="767"/>
      <c r="I30" s="439"/>
      <c r="J30" s="406" t="str">
        <f>G30</f>
        <v>Department of Health - National Center for Disease Prevention and Control (NCDPC) through the Family Health Office (FP Program Manager)</v>
      </c>
      <c r="K30" s="402"/>
      <c r="L30" s="401"/>
      <c r="M30" s="440" t="str">
        <f>E30</f>
        <v>01/10 - 12/11 ($18,470,405 for this time period)</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135">
      <c r="A35" s="204"/>
      <c r="B35" s="644" t="s">
        <v>160</v>
      </c>
      <c r="C35" s="644"/>
      <c r="D35" s="645"/>
      <c r="E35" s="146">
        <v>3976190</v>
      </c>
      <c r="F35" s="150" t="s">
        <v>1569</v>
      </c>
      <c r="G35" s="190"/>
      <c r="H35" s="280" t="s">
        <v>1270</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405">
      <c r="A40" s="277"/>
      <c r="B40" s="644" t="s">
        <v>168</v>
      </c>
      <c r="C40" s="645"/>
      <c r="D40" s="601" t="s">
        <v>78</v>
      </c>
      <c r="E40" s="146" t="s">
        <v>99</v>
      </c>
      <c r="F40" s="150" t="s">
        <v>1569</v>
      </c>
      <c r="G40" s="190" t="s">
        <v>1272</v>
      </c>
      <c r="H40" s="280" t="s">
        <v>1273</v>
      </c>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69.75" customHeight="1">
      <c r="A41" s="277"/>
      <c r="B41" s="191"/>
      <c r="C41" s="192" t="s">
        <v>169</v>
      </c>
      <c r="D41" s="689" t="s">
        <v>1271</v>
      </c>
      <c r="E41" s="689"/>
      <c r="F41" s="689"/>
      <c r="G41" s="689"/>
      <c r="H41" s="689"/>
      <c r="I41" s="444"/>
      <c r="J41" s="438"/>
      <c r="K41" s="402" t="str">
        <f>C41</f>
        <v>i. Specify source(s) of internally generated funds spent (for example, from taxes or user fees)</v>
      </c>
      <c r="L41" s="401"/>
      <c r="M41" s="401"/>
      <c r="N41" s="401"/>
      <c r="O41" s="403" t="str">
        <f>D41</f>
        <v>MNCHN Grants from National Government. LGU funds (local budgets) were also used to procure FP commodities; however, details in terms of amount spent by LGUs to procure commodities are still being determined.</v>
      </c>
      <c r="P41" s="401"/>
      <c r="Q41" s="401"/>
      <c r="R41" s="401"/>
      <c r="S41" s="401"/>
      <c r="T41" s="175"/>
      <c r="U41" s="175"/>
      <c r="V41" s="175"/>
      <c r="W41" s="409"/>
      <c r="X41" s="409"/>
      <c r="Z41" s="427"/>
    </row>
    <row r="42" spans="1:26" s="143" customFormat="1" ht="147" customHeight="1">
      <c r="A42" s="277"/>
      <c r="B42" s="644" t="s">
        <v>170</v>
      </c>
      <c r="C42" s="645"/>
      <c r="D42" s="571" t="s">
        <v>89</v>
      </c>
      <c r="E42" s="146">
        <v>0</v>
      </c>
      <c r="F42" s="150" t="s">
        <v>1569</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t="s">
        <v>99</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ht="60">
      <c r="A48" s="277"/>
      <c r="B48" s="644" t="s">
        <v>180</v>
      </c>
      <c r="C48" s="645"/>
      <c r="D48" s="571" t="s">
        <v>78</v>
      </c>
      <c r="E48" s="488">
        <v>1392414.8</v>
      </c>
      <c r="F48" s="150" t="s">
        <v>555</v>
      </c>
      <c r="G48" s="144" t="s">
        <v>1275</v>
      </c>
      <c r="H48" s="144"/>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ht="31.5" customHeight="1">
      <c r="A49" s="277"/>
      <c r="B49" s="191"/>
      <c r="C49" s="192" t="s">
        <v>181</v>
      </c>
      <c r="D49" s="1042" t="s">
        <v>1274</v>
      </c>
      <c r="E49" s="1042"/>
      <c r="F49" s="1042"/>
      <c r="G49" s="1042"/>
      <c r="H49" s="1042"/>
      <c r="I49" s="148"/>
      <c r="J49" s="438"/>
      <c r="K49" s="402" t="str">
        <f>C49</f>
        <v xml:space="preserve">i. Specify source(s) of in-kind donations </v>
      </c>
      <c r="L49" s="401"/>
      <c r="M49" s="401"/>
      <c r="N49" s="401"/>
      <c r="O49" s="403" t="str">
        <f>D49</f>
        <v>UNFPA (2011: pills, DMPA)</v>
      </c>
      <c r="P49" s="401"/>
      <c r="Q49" s="401"/>
      <c r="R49" s="401"/>
      <c r="S49" s="401"/>
      <c r="T49" s="175"/>
      <c r="U49" s="175"/>
      <c r="V49" s="175"/>
      <c r="W49" s="409"/>
      <c r="X49" s="409"/>
      <c r="Z49" s="427"/>
    </row>
    <row r="50" spans="1:26" s="143" customFormat="1" ht="30">
      <c r="A50" s="277"/>
      <c r="B50" s="644" t="s">
        <v>182</v>
      </c>
      <c r="C50" s="645"/>
      <c r="D50" s="601" t="s">
        <v>99</v>
      </c>
      <c r="E50" s="146"/>
      <c r="F50" s="150" t="s">
        <v>555</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99</v>
      </c>
      <c r="E51" s="146"/>
      <c r="F51" s="150" t="s">
        <v>555</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75">
      <c r="A52" s="277"/>
      <c r="B52" s="644" t="s">
        <v>184</v>
      </c>
      <c r="C52" s="645"/>
      <c r="D52" s="193"/>
      <c r="E52" s="147">
        <f>E48+E50+E51</f>
        <v>1392414.8</v>
      </c>
      <c r="F52" s="194"/>
      <c r="G52" s="194"/>
      <c r="H52" s="280" t="s">
        <v>903</v>
      </c>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t="s">
        <v>99</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t="s">
        <v>99</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78</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77</v>
      </c>
      <c r="G59" s="741"/>
      <c r="H59" s="647"/>
      <c r="I59" s="448"/>
      <c r="J59" s="438"/>
      <c r="K59" s="402"/>
      <c r="L59" s="401"/>
      <c r="M59" s="401"/>
      <c r="N59" s="401"/>
      <c r="O59" s="401"/>
      <c r="P59" s="401"/>
      <c r="Q59" s="402" t="str">
        <f>F59</f>
        <v>The government (e.g., Central Medical Stores, MOH logistics unit, MOH procurement unit)</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ht="36" customHeight="1">
      <c r="A60" s="204"/>
      <c r="B60" s="644" t="s">
        <v>192</v>
      </c>
      <c r="C60" s="644"/>
      <c r="D60" s="644"/>
      <c r="E60" s="644"/>
      <c r="F60" s="649" t="s">
        <v>1276</v>
      </c>
      <c r="G60" s="650"/>
      <c r="H60" s="651"/>
      <c r="I60" s="439"/>
      <c r="J60" s="438"/>
      <c r="K60" s="402"/>
      <c r="L60" s="401"/>
      <c r="M60" s="449">
        <f>E60</f>
        <v>0</v>
      </c>
      <c r="N60" s="401"/>
      <c r="O60" s="401"/>
      <c r="P60" s="401"/>
      <c r="Q60" s="402" t="str">
        <f>F60</f>
        <v>Local Government Units' General Property and Supplies Office</v>
      </c>
      <c r="R60" s="403" t="str">
        <f>B60</f>
        <v>a. Specify entity</v>
      </c>
      <c r="S60" s="401"/>
      <c r="T60" s="175"/>
      <c r="U60" s="175"/>
      <c r="V60" s="175"/>
      <c r="W60" s="409"/>
      <c r="X60" s="409"/>
      <c r="Z60" s="427"/>
    </row>
    <row r="61" spans="1:26" s="143" customFormat="1">
      <c r="A61" s="568"/>
      <c r="B61" s="567"/>
      <c r="C61" s="644" t="s">
        <v>193</v>
      </c>
      <c r="D61" s="644"/>
      <c r="E61" s="645"/>
      <c r="F61" s="646" t="s">
        <v>89</v>
      </c>
      <c r="G61" s="741"/>
      <c r="H61" s="647"/>
      <c r="I61" s="439"/>
      <c r="J61" s="438"/>
      <c r="K61" s="402"/>
      <c r="L61" s="401"/>
      <c r="M61" s="401"/>
      <c r="N61" s="401"/>
      <c r="O61" s="401"/>
      <c r="P61" s="401"/>
      <c r="Q61" s="402" t="str">
        <f>F61</f>
        <v>No</v>
      </c>
      <c r="R61" s="403" t="str">
        <f>C61</f>
        <v>i. Is this a parastatal?</v>
      </c>
      <c r="S61" s="401"/>
      <c r="T61" s="175"/>
      <c r="U61" s="175"/>
      <c r="V61" s="175"/>
      <c r="W61" s="409"/>
      <c r="X61" s="409"/>
      <c r="Z61" s="427"/>
    </row>
    <row r="62" spans="1:26" s="143" customFormat="1" ht="204" customHeight="1" thickBot="1">
      <c r="A62" s="742" t="s">
        <v>194</v>
      </c>
      <c r="B62" s="633"/>
      <c r="C62" s="634"/>
      <c r="D62" s="659" t="s">
        <v>1277</v>
      </c>
      <c r="E62" s="660"/>
      <c r="F62" s="660"/>
      <c r="G62" s="660"/>
      <c r="H62" s="661"/>
      <c r="I62" s="417"/>
      <c r="J62" s="438"/>
      <c r="K62" s="402" t="str">
        <f>A62</f>
        <v xml:space="preserve">B14. Please note any additional comments about finance and procurement.
</v>
      </c>
      <c r="L62" s="401"/>
      <c r="M62" s="401"/>
      <c r="N62" s="401"/>
      <c r="O62" s="402" t="str">
        <f>D62</f>
        <v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99</v>
      </c>
      <c r="E69" s="728"/>
      <c r="F69" s="571" t="s">
        <v>89</v>
      </c>
      <c r="G69" s="571" t="s">
        <v>99</v>
      </c>
      <c r="H69" s="284" t="s">
        <v>89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99</v>
      </c>
      <c r="E72" s="728"/>
      <c r="F72" s="571" t="s">
        <v>89</v>
      </c>
      <c r="G72" s="571" t="s">
        <v>99</v>
      </c>
      <c r="H72" s="284" t="s">
        <v>99</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99</v>
      </c>
      <c r="E73" s="728"/>
      <c r="F73" s="571" t="s">
        <v>89</v>
      </c>
      <c r="G73" s="571" t="s">
        <v>99</v>
      </c>
      <c r="H73" s="284" t="s">
        <v>99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99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99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78</v>
      </c>
      <c r="E76" s="728"/>
      <c r="F76" s="571" t="s">
        <v>78</v>
      </c>
      <c r="G76" s="571" t="s">
        <v>78</v>
      </c>
      <c r="H76" s="284" t="s">
        <v>99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1278</v>
      </c>
      <c r="E77" s="728"/>
      <c r="F77" s="571" t="s">
        <v>1279</v>
      </c>
      <c r="G77" s="571" t="s">
        <v>1279</v>
      </c>
      <c r="H77" s="284" t="s">
        <v>819</v>
      </c>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225.75" thickBot="1">
      <c r="A83" s="718"/>
      <c r="B83" s="201" t="s">
        <v>222</v>
      </c>
      <c r="C83" s="573" t="s">
        <v>1280</v>
      </c>
      <c r="D83" s="722" t="s">
        <v>1281</v>
      </c>
      <c r="E83" s="723"/>
      <c r="F83" s="574" t="s">
        <v>78</v>
      </c>
      <c r="G83" s="724" t="s">
        <v>78</v>
      </c>
      <c r="H83" s="725"/>
      <c r="I83" s="457"/>
      <c r="J83" s="447" t="str">
        <f>G83</f>
        <v>Yes</v>
      </c>
      <c r="K83" s="402" t="str">
        <f>B83</f>
        <v>a</v>
      </c>
      <c r="L83" s="401"/>
      <c r="M83" s="428">
        <f>E83</f>
        <v>0</v>
      </c>
      <c r="N83" s="401"/>
      <c r="O83" s="401"/>
      <c r="P83" s="401"/>
      <c r="Q83" s="401"/>
      <c r="R83" s="402"/>
      <c r="S83" s="402" t="str">
        <f>D83</f>
        <v>2004 to date</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ht="49.5" customHeight="1">
      <c r="A85" s="204"/>
      <c r="B85" s="644" t="s">
        <v>224</v>
      </c>
      <c r="C85" s="644"/>
      <c r="D85" s="645"/>
      <c r="E85" s="678" t="s">
        <v>1282</v>
      </c>
      <c r="F85" s="679"/>
      <c r="G85" s="679"/>
      <c r="H85" s="680"/>
      <c r="I85" s="457"/>
      <c r="J85" s="447"/>
      <c r="K85" s="402"/>
      <c r="L85" s="401"/>
      <c r="M85" s="428" t="str">
        <f>E85</f>
        <v>All sectors - however, if an NGO has obtained a tax exemption, the payment of taxes and duties may be waived. The DOH pays for taxes and duties for donations and social marketing.</v>
      </c>
      <c r="N85" s="428" t="str">
        <f>E85</f>
        <v>All sectors - however, if an NGO has obtained a tax exemption, the payment of taxes and duties may be waived. The DOH pays for taxes and duties for donations and social marketing.</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99</v>
      </c>
      <c r="F86" s="679"/>
      <c r="G86" s="679"/>
      <c r="H86" s="680"/>
      <c r="I86" s="457"/>
      <c r="J86" s="447"/>
      <c r="K86" s="402"/>
      <c r="L86" s="401"/>
      <c r="M86" s="428" t="str">
        <f>E86</f>
        <v>Don't know</v>
      </c>
      <c r="N86" s="428" t="str">
        <f>E86</f>
        <v>Don't know</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ht="111.75" customHeight="1">
      <c r="A88" s="204"/>
      <c r="B88" s="644" t="s">
        <v>227</v>
      </c>
      <c r="C88" s="644"/>
      <c r="D88" s="678" t="s">
        <v>1283</v>
      </c>
      <c r="E88" s="679"/>
      <c r="F88" s="679"/>
      <c r="G88" s="679"/>
      <c r="H88" s="680"/>
      <c r="I88" s="457"/>
      <c r="J88" s="447"/>
      <c r="K88" s="402" t="str">
        <f>B88</f>
        <v>a. If yes, describe the policies.</v>
      </c>
      <c r="L88" s="401"/>
      <c r="M88" s="401"/>
      <c r="N88" s="458"/>
      <c r="O88" s="403" t="str">
        <f>D88</f>
        <v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99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99</v>
      </c>
      <c r="E90" s="679"/>
      <c r="F90" s="679"/>
      <c r="G90" s="679"/>
      <c r="H90" s="680"/>
      <c r="I90" s="457"/>
      <c r="J90" s="447"/>
      <c r="K90" s="402" t="str">
        <f>B90</f>
        <v>a. If yes, describe the policies.</v>
      </c>
      <c r="L90" s="401"/>
      <c r="M90" s="401"/>
      <c r="N90" s="458"/>
      <c r="O90" s="403" t="str">
        <f>D90</f>
        <v>Don't know</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164.25" customHeight="1">
      <c r="A94" s="290"/>
      <c r="B94" s="204" t="s">
        <v>222</v>
      </c>
      <c r="C94" s="650" t="s">
        <v>1284</v>
      </c>
      <c r="D94" s="688"/>
      <c r="E94" s="678" t="s">
        <v>1285</v>
      </c>
      <c r="F94" s="681"/>
      <c r="G94" s="689" t="s">
        <v>1286</v>
      </c>
      <c r="H94" s="690"/>
      <c r="I94" s="463"/>
      <c r="J94" s="447" t="str">
        <f>G94</f>
        <v>Only trained health service providers are allowed to dispense. Service providers other than physicians, such as midwives, cannot dispense without a prescription. However, most midwives, and all Philhealth accredited midwives, have back-up physicians who write the prescriptions.</v>
      </c>
      <c r="K94" s="402"/>
      <c r="L94" s="401"/>
      <c r="M94" s="428" t="str">
        <f>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N94" s="401"/>
      <c r="O94" s="402"/>
      <c r="P94" s="402" t="str">
        <f>C94</f>
        <v>Oral contraceptive pills and injectables</v>
      </c>
      <c r="Q94" s="401"/>
      <c r="R94" s="401"/>
      <c r="S94" s="401"/>
      <c r="T94" s="175"/>
      <c r="U94" s="462" t="str">
        <f>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V94" s="175"/>
      <c r="W94" s="409"/>
      <c r="X94" s="409"/>
      <c r="Z94" s="427"/>
    </row>
    <row r="95" spans="1:26" s="143" customFormat="1" ht="188.25" customHeight="1">
      <c r="A95" s="290"/>
      <c r="B95" s="204" t="s">
        <v>234</v>
      </c>
      <c r="C95" s="650" t="s">
        <v>830</v>
      </c>
      <c r="D95" s="688"/>
      <c r="E95" s="678" t="s">
        <v>1287</v>
      </c>
      <c r="F95" s="681"/>
      <c r="G95" s="689" t="s">
        <v>1288</v>
      </c>
      <c r="H95" s="690"/>
      <c r="I95" s="463"/>
      <c r="J95" s="447" t="str">
        <f>G95</f>
        <v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v>
      </c>
      <c r="K95" s="402"/>
      <c r="L95" s="401"/>
      <c r="M95" s="428" t="str">
        <f>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N95" s="401"/>
      <c r="O95" s="402"/>
      <c r="P95" s="402" t="str">
        <f>C95</f>
        <v>IUDs</v>
      </c>
      <c r="Q95" s="401"/>
      <c r="R95" s="401"/>
      <c r="S95" s="401"/>
      <c r="T95" s="175"/>
      <c r="U95" s="462" t="str">
        <f>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89</v>
      </c>
      <c r="H112" s="647"/>
      <c r="I112" s="214"/>
      <c r="J112" s="447" t="str">
        <f t="shared" si="3"/>
        <v>No</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89</v>
      </c>
      <c r="H114" s="647"/>
      <c r="I114" s="214"/>
      <c r="J114" s="447" t="str">
        <f t="shared" si="3"/>
        <v>No</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99</v>
      </c>
      <c r="H117" s="647"/>
      <c r="I117" s="214"/>
      <c r="J117" s="447" t="str">
        <f>G117</f>
        <v>Don't know</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2008</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1289</v>
      </c>
      <c r="E121" s="650"/>
      <c r="F121" s="650"/>
      <c r="G121" s="650"/>
      <c r="H121" s="651"/>
      <c r="I121" s="214"/>
      <c r="J121" s="473"/>
      <c r="K121" s="402" t="str">
        <f>A121</f>
        <v xml:space="preserve">D10. Name of the list(s)
</v>
      </c>
      <c r="L121" s="402"/>
      <c r="M121" s="401"/>
      <c r="N121" s="401"/>
      <c r="O121" s="402" t="str">
        <f>D121</f>
        <v xml:space="preserve">Phil National Drug Formulary 7th Edition 2008 (current) </v>
      </c>
      <c r="P121" s="401"/>
      <c r="R121" s="401"/>
      <c r="S121" s="412"/>
      <c r="T121" s="413"/>
      <c r="U121" s="413"/>
      <c r="V121" s="413"/>
      <c r="W121" s="414"/>
      <c r="X121" s="414"/>
      <c r="Z121" s="474"/>
    </row>
    <row r="122" spans="1:26" s="209" customFormat="1" ht="34.5" customHeight="1">
      <c r="A122" s="652" t="s">
        <v>260</v>
      </c>
      <c r="B122" s="644"/>
      <c r="C122" s="645"/>
      <c r="D122" s="649" t="s">
        <v>1290</v>
      </c>
      <c r="E122" s="650"/>
      <c r="F122" s="650"/>
      <c r="G122" s="650"/>
      <c r="H122" s="651"/>
      <c r="I122" s="214"/>
      <c r="J122" s="473"/>
      <c r="K122" s="402" t="str">
        <f>A122</f>
        <v xml:space="preserve">D11. Notes about the list(s)
</v>
      </c>
      <c r="L122" s="402"/>
      <c r="M122" s="401"/>
      <c r="N122" s="401"/>
      <c r="O122" s="402" t="str">
        <f>D122</f>
        <v>IUDs are included in the DOH's medical device list.</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t="s">
        <v>96</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96</v>
      </c>
      <c r="H125" s="647"/>
      <c r="I125" s="214"/>
      <c r="J125" s="447" t="str">
        <f>G125</f>
        <v>N/A</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96</v>
      </c>
      <c r="H126" s="647"/>
      <c r="I126" s="214"/>
      <c r="J126" s="447" t="str">
        <f>G126</f>
        <v>N/A</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96</v>
      </c>
      <c r="H127" s="647"/>
      <c r="I127" s="214"/>
      <c r="J127" s="447" t="str">
        <f>G127</f>
        <v>N/A</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96</v>
      </c>
      <c r="H128" s="647"/>
      <c r="I128" s="214"/>
      <c r="J128" s="447" t="str">
        <f>G128</f>
        <v>N/A</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t="s">
        <v>717</v>
      </c>
      <c r="E129" s="660"/>
      <c r="F129" s="660"/>
      <c r="G129" s="660"/>
      <c r="H129" s="661"/>
      <c r="I129" s="214"/>
      <c r="J129" s="473"/>
      <c r="K129" s="402" t="str">
        <f>B129</f>
        <v>f. Notes about the Poverty Reduction Strategy Paper</v>
      </c>
      <c r="L129" s="402"/>
      <c r="M129" s="401"/>
      <c r="N129" s="401"/>
      <c r="O129" s="402" t="str">
        <f>D129</f>
        <v>Document not available on IMF's website</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1570</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78</v>
      </c>
      <c r="H133" s="647"/>
      <c r="I133" s="417"/>
      <c r="J133" s="447" t="str">
        <f t="shared" ref="J133:J141" si="5">G133</f>
        <v>Yes</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78</v>
      </c>
      <c r="H134" s="647"/>
      <c r="I134" s="417"/>
      <c r="J134" s="447" t="str">
        <f t="shared" si="5"/>
        <v>Yes</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78</v>
      </c>
      <c r="H135" s="647"/>
      <c r="I135" s="417"/>
      <c r="J135" s="447" t="str">
        <f t="shared" si="5"/>
        <v>Yes</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96</v>
      </c>
      <c r="H136" s="647"/>
      <c r="I136" s="417"/>
      <c r="J136" s="447" t="str">
        <f t="shared" si="5"/>
        <v>N/A</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78</v>
      </c>
      <c r="H137" s="647"/>
      <c r="I137" s="417"/>
      <c r="J137" s="447" t="str">
        <f t="shared" si="5"/>
        <v>Yes</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78</v>
      </c>
      <c r="H138" s="647"/>
      <c r="I138" s="417"/>
      <c r="J138" s="447" t="str">
        <f t="shared" si="5"/>
        <v>Yes</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96</v>
      </c>
      <c r="H139" s="647"/>
      <c r="I139" s="417"/>
      <c r="J139" s="447" t="str">
        <f t="shared" si="5"/>
        <v>N/A</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96</v>
      </c>
      <c r="H140" s="647"/>
      <c r="I140" s="417"/>
      <c r="J140" s="447" t="str">
        <f t="shared" si="5"/>
        <v>N/A</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78</v>
      </c>
      <c r="H141" s="647"/>
      <c r="I141" s="417"/>
      <c r="J141" s="447" t="str">
        <f t="shared" si="5"/>
        <v>Yes</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668</v>
      </c>
      <c r="G142" s="650"/>
      <c r="H142" s="651"/>
      <c r="I142" s="417"/>
      <c r="J142" s="447"/>
      <c r="K142" s="402"/>
      <c r="L142" s="401"/>
      <c r="M142" s="402"/>
      <c r="N142" s="401"/>
      <c r="O142" s="401"/>
      <c r="P142" s="401"/>
      <c r="Q142" s="402" t="str">
        <f>F142</f>
        <v>1/11-12/11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1291</v>
      </c>
      <c r="G143" s="650"/>
      <c r="H143" s="651"/>
      <c r="I143" s="417"/>
      <c r="J143" s="447"/>
      <c r="K143" s="402"/>
      <c r="L143" s="402"/>
      <c r="M143" s="401"/>
      <c r="N143" s="401"/>
      <c r="O143" s="401"/>
      <c r="P143" s="401"/>
      <c r="Q143" s="402" t="str">
        <f>F143</f>
        <v xml:space="preserve">Information from warehouse person handling FP commodities at the Materials Management Division of the DOH </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96</v>
      </c>
      <c r="H146" s="636"/>
      <c r="I146" s="476"/>
      <c r="J146" s="477" t="str">
        <f>G146</f>
        <v>N/A</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289.5" customHeight="1" thickBot="1">
      <c r="A147" s="637" t="s">
        <v>277</v>
      </c>
      <c r="B147" s="638"/>
      <c r="C147" s="639"/>
      <c r="D147" s="640" t="s">
        <v>1292</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300-000000000000}">
      <formula1>$Y$1:$Y$14</formula1>
    </dataValidation>
    <dataValidation type="list" allowBlank="1" showInputMessage="1" showErrorMessage="1" error="Please choose from the dropdown list." sqref="H24" xr:uid="{00000000-0002-0000-2300-000001000000}">
      <formula1>$O$1:$O$7</formula1>
    </dataValidation>
    <dataValidation type="list" allowBlank="1" showInputMessage="1" showErrorMessage="1" error="Please choose from the dropdown list." sqref="F59:H59" xr:uid="{00000000-0002-0000-23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3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3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2300-000005000000}">
      <formula1>$W$1:$W$5</formula1>
    </dataValidation>
  </dataValidations>
  <hyperlinks>
    <hyperlink ref="A5:C5" location="Introduction!R10" display="To jump to the Introduction sheet, click here." xr:uid="{00000000-0004-0000-2300-000000000000}"/>
  </hyperlinks>
  <pageMargins left="0.7" right="0.7" top="0.75" bottom="0.75" header="0.3" footer="0.3"/>
  <pageSetup scale="54" fitToHeight="5" orientation="portrait" cellComments="atEnd" r:id="rId1"/>
  <rowBreaks count="5" manualBreakCount="5">
    <brk id="32" max="25" man="1"/>
    <brk id="52" max="25" man="1"/>
    <brk id="83" max="25" man="1"/>
    <brk id="129" max="25" man="1"/>
    <brk id="149" max="7" man="1"/>
  </rowBreaks>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6">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1622</v>
      </c>
      <c r="B8" s="800"/>
      <c r="C8" s="800"/>
      <c r="D8" s="1077"/>
      <c r="E8" s="1077"/>
      <c r="F8" s="1077"/>
      <c r="G8" s="1077"/>
      <c r="H8" s="1077"/>
      <c r="I8" s="599"/>
      <c r="J8" s="54">
        <f>G8</f>
        <v>0</v>
      </c>
      <c r="K8" s="7" t="str">
        <f>A8</f>
        <v>Country: Russia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89</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96</v>
      </c>
      <c r="E13" s="679"/>
      <c r="F13" s="679"/>
      <c r="G13" s="679"/>
      <c r="H13" s="680"/>
      <c r="I13" s="599"/>
      <c r="J13" s="35"/>
      <c r="K13" s="7" t="str">
        <f>B13</f>
        <v>a. What is the name of the committee?</v>
      </c>
      <c r="L13" s="41" t="str">
        <f>D13</f>
        <v>N/A</v>
      </c>
      <c r="M13" s="31"/>
      <c r="N13" s="31"/>
      <c r="O13" s="34" t="str">
        <f>D13</f>
        <v>N/A</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96</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96</v>
      </c>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96</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96</v>
      </c>
      <c r="E18" s="178" t="s">
        <v>132</v>
      </c>
      <c r="F18" s="649"/>
      <c r="G18" s="650"/>
      <c r="H18" s="651"/>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96</v>
      </c>
      <c r="E19" s="178" t="s">
        <v>134</v>
      </c>
      <c r="F19" s="649"/>
      <c r="G19" s="650"/>
      <c r="H19" s="651"/>
      <c r="I19" s="599"/>
      <c r="J19" s="35"/>
      <c r="K19" s="7" t="str">
        <f t="shared" si="0"/>
        <v>e. UN agencies</v>
      </c>
      <c r="L19" s="31"/>
      <c r="M19" s="31"/>
      <c r="N19" s="31"/>
      <c r="O19" s="7"/>
      <c r="P19" s="31"/>
      <c r="Q19" s="7">
        <f t="shared" si="1"/>
        <v>0</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96</v>
      </c>
      <c r="E20" s="178" t="s">
        <v>136</v>
      </c>
      <c r="F20" s="649"/>
      <c r="G20" s="650"/>
      <c r="H20" s="651"/>
      <c r="I20" s="599"/>
      <c r="J20" s="35"/>
      <c r="K20" s="7" t="str">
        <f t="shared" si="0"/>
        <v>f. Ministry of Health (for example: logistics, reproductive health, family planning, maternal and child health, HIV/AIDS, pharmacy units, etc.)</v>
      </c>
      <c r="L20" s="31"/>
      <c r="M20" s="31"/>
      <c r="N20" s="31"/>
      <c r="O20" s="7"/>
      <c r="P20" s="31"/>
      <c r="Q20" s="28">
        <f t="shared" si="1"/>
        <v>0</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96</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96</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96</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96</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99</v>
      </c>
      <c r="G26" s="181" t="s">
        <v>145</v>
      </c>
      <c r="H26" s="272" t="s">
        <v>99</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t="s">
        <v>96</v>
      </c>
      <c r="H29" s="765"/>
      <c r="I29" s="10"/>
      <c r="J29" s="54" t="str">
        <f>G29</f>
        <v>N/A</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96</v>
      </c>
      <c r="F30" s="183" t="s">
        <v>152</v>
      </c>
      <c r="G30" s="766" t="s">
        <v>96</v>
      </c>
      <c r="H30" s="767"/>
      <c r="I30" s="10"/>
      <c r="J30" s="54" t="str">
        <f>G30</f>
        <v>N/A</v>
      </c>
      <c r="K30" s="7"/>
      <c r="L30" s="31"/>
      <c r="M30" s="51" t="str">
        <f>E30</f>
        <v>N/A</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0</v>
      </c>
      <c r="F35" s="139" t="s">
        <v>1569</v>
      </c>
      <c r="G35" s="138"/>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39" t="s">
        <v>1569</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39" t="s">
        <v>1569</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89</v>
      </c>
      <c r="E48" s="146">
        <v>0</v>
      </c>
      <c r="F48" s="139" t="s">
        <v>1569</v>
      </c>
      <c r="G48" s="140"/>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96</v>
      </c>
      <c r="E49" s="755"/>
      <c r="F49" s="755"/>
      <c r="G49" s="755"/>
      <c r="H49" s="756"/>
      <c r="I49" s="148"/>
      <c r="J49" s="36"/>
      <c r="K49" s="7" t="str">
        <f>C49</f>
        <v xml:space="preserve">i. Specify source(s) of in-kind donations </v>
      </c>
      <c r="L49" s="31"/>
      <c r="M49" s="31"/>
      <c r="N49" s="31"/>
      <c r="O49" s="34" t="str">
        <f>D49</f>
        <v>N/A</v>
      </c>
      <c r="P49" s="31"/>
      <c r="Q49" s="31"/>
      <c r="R49" s="31"/>
      <c r="S49" s="31"/>
      <c r="T49" s="20"/>
      <c r="U49" s="20"/>
      <c r="V49" s="20"/>
      <c r="W49" s="68"/>
      <c r="X49" s="68"/>
      <c r="Y49" s="69"/>
      <c r="Z49" s="86"/>
    </row>
    <row r="50" spans="1:26" s="143" customFormat="1">
      <c r="A50" s="277"/>
      <c r="B50" s="644" t="s">
        <v>182</v>
      </c>
      <c r="C50" s="645"/>
      <c r="D50" s="601" t="s">
        <v>89</v>
      </c>
      <c r="E50" s="146">
        <v>0</v>
      </c>
      <c r="F50" s="139" t="s">
        <v>1569</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1569</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t="s">
        <v>96</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t="s">
        <v>96</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887" t="s">
        <v>78</v>
      </c>
      <c r="E66" s="887"/>
      <c r="F66" s="583" t="s">
        <v>78</v>
      </c>
      <c r="G66" s="583" t="s">
        <v>96</v>
      </c>
      <c r="H66" s="583" t="s">
        <v>96</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887" t="s">
        <v>78</v>
      </c>
      <c r="E67" s="887"/>
      <c r="F67" s="583" t="s">
        <v>78</v>
      </c>
      <c r="G67" s="583" t="s">
        <v>96</v>
      </c>
      <c r="H67" s="583" t="s">
        <v>96</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887" t="s">
        <v>78</v>
      </c>
      <c r="E68" s="887"/>
      <c r="F68" s="583" t="s">
        <v>78</v>
      </c>
      <c r="G68" s="583" t="s">
        <v>96</v>
      </c>
      <c r="H68" s="583" t="s">
        <v>96</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887" t="s">
        <v>78</v>
      </c>
      <c r="E69" s="887"/>
      <c r="F69" s="583" t="s">
        <v>78</v>
      </c>
      <c r="G69" s="583" t="s">
        <v>96</v>
      </c>
      <c r="H69" s="583" t="s">
        <v>96</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887" t="s">
        <v>78</v>
      </c>
      <c r="E70" s="887"/>
      <c r="F70" s="583" t="s">
        <v>78</v>
      </c>
      <c r="G70" s="583" t="s">
        <v>96</v>
      </c>
      <c r="H70" s="583" t="s">
        <v>96</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887" t="s">
        <v>78</v>
      </c>
      <c r="E71" s="887"/>
      <c r="F71" s="583" t="s">
        <v>78</v>
      </c>
      <c r="G71" s="583" t="s">
        <v>96</v>
      </c>
      <c r="H71" s="583" t="s">
        <v>96</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887" t="s">
        <v>89</v>
      </c>
      <c r="E72" s="887"/>
      <c r="F72" s="583" t="s">
        <v>89</v>
      </c>
      <c r="G72" s="583" t="s">
        <v>96</v>
      </c>
      <c r="H72" s="583" t="s">
        <v>96</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887" t="s">
        <v>78</v>
      </c>
      <c r="E73" s="887"/>
      <c r="F73" s="583" t="s">
        <v>78</v>
      </c>
      <c r="G73" s="583" t="s">
        <v>96</v>
      </c>
      <c r="H73" s="583" t="s">
        <v>96</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887" t="s">
        <v>89</v>
      </c>
      <c r="E74" s="887"/>
      <c r="F74" s="583" t="s">
        <v>89</v>
      </c>
      <c r="G74" s="583" t="s">
        <v>96</v>
      </c>
      <c r="H74" s="583" t="s">
        <v>96</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887" t="s">
        <v>78</v>
      </c>
      <c r="E75" s="887"/>
      <c r="F75" s="583" t="s">
        <v>78</v>
      </c>
      <c r="G75" s="583" t="s">
        <v>96</v>
      </c>
      <c r="H75" s="583" t="s">
        <v>96</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887" t="s">
        <v>89</v>
      </c>
      <c r="E76" s="887"/>
      <c r="F76" s="583" t="s">
        <v>89</v>
      </c>
      <c r="G76" s="583" t="s">
        <v>96</v>
      </c>
      <c r="H76" s="583" t="s">
        <v>96</v>
      </c>
      <c r="I76" s="599"/>
      <c r="J76" s="36"/>
      <c r="K76" s="7" t="str">
        <f t="shared" si="2"/>
        <v>k. CycleBeads</v>
      </c>
      <c r="L76" s="31"/>
      <c r="M76" s="31"/>
      <c r="N76" s="31"/>
      <c r="O76" s="31"/>
      <c r="P76" s="31"/>
      <c r="Q76" s="31"/>
      <c r="R76" s="7"/>
      <c r="S76" s="31"/>
      <c r="T76" s="20"/>
      <c r="U76" s="20"/>
      <c r="V76" s="20"/>
      <c r="W76" s="68"/>
      <c r="X76" s="68"/>
      <c r="Y76" s="69"/>
      <c r="Z76" s="86"/>
    </row>
    <row r="77" spans="1:26" s="143" customFormat="1" ht="60">
      <c r="A77" s="286"/>
      <c r="B77" s="729" t="s">
        <v>213</v>
      </c>
      <c r="C77" s="730"/>
      <c r="D77" s="887" t="s">
        <v>1293</v>
      </c>
      <c r="E77" s="887"/>
      <c r="F77" s="583" t="s">
        <v>1293</v>
      </c>
      <c r="G77" s="583" t="s">
        <v>96</v>
      </c>
      <c r="H77" s="583" t="s">
        <v>96</v>
      </c>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t="s">
        <v>1294</v>
      </c>
      <c r="E78" s="660"/>
      <c r="F78" s="660"/>
      <c r="G78" s="660"/>
      <c r="H78" s="661"/>
      <c r="I78" s="599"/>
      <c r="J78" s="36"/>
      <c r="K78" s="7" t="str">
        <f>A78</f>
        <v>C2. Please note any comments about the commodities offered.</v>
      </c>
      <c r="L78" s="31"/>
      <c r="M78" s="31"/>
      <c r="N78" s="31"/>
      <c r="O78" s="7" t="str">
        <f>D78</f>
        <v>The commodity section was not completed this year, so the information here represents last year's responses.</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89</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c r="D83" s="722"/>
      <c r="E83" s="723"/>
      <c r="F83" s="574"/>
      <c r="G83" s="724"/>
      <c r="H83" s="725"/>
      <c r="I83" s="17"/>
      <c r="J83" s="40">
        <f>G83</f>
        <v>0</v>
      </c>
      <c r="K83" s="7" t="str">
        <f>B83</f>
        <v>a</v>
      </c>
      <c r="L83" s="31"/>
      <c r="M83" s="41">
        <f>E83</f>
        <v>0</v>
      </c>
      <c r="N83" s="31"/>
      <c r="O83" s="31"/>
      <c r="P83" s="31"/>
      <c r="Q83" s="31"/>
      <c r="R83" s="7"/>
      <c r="S83" s="7">
        <f>D83</f>
        <v>0</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1252</v>
      </c>
      <c r="F85" s="679"/>
      <c r="G85" s="679"/>
      <c r="H85" s="680"/>
      <c r="I85" s="17"/>
      <c r="J85" s="40"/>
      <c r="K85" s="7"/>
      <c r="L85" s="31"/>
      <c r="M85" s="41" t="str">
        <f>E85</f>
        <v>All</v>
      </c>
      <c r="N85" s="41" t="str">
        <f>E85</f>
        <v>All</v>
      </c>
      <c r="O85" s="31"/>
      <c r="P85" s="7"/>
      <c r="Q85" s="31"/>
      <c r="R85" s="7" t="str">
        <f>B85</f>
        <v>a. If yes, for which sectors (public, NGO, social marketing, commercial)?</v>
      </c>
      <c r="S85" s="31"/>
      <c r="T85" s="20"/>
      <c r="U85" s="20"/>
      <c r="V85" s="20"/>
      <c r="W85" s="68"/>
      <c r="X85" s="68"/>
      <c r="Y85" s="69"/>
      <c r="Z85" s="86"/>
    </row>
    <row r="86" spans="1:26" s="143" customFormat="1" ht="30">
      <c r="A86" s="204"/>
      <c r="B86" s="644" t="s">
        <v>225</v>
      </c>
      <c r="C86" s="644"/>
      <c r="D86" s="645"/>
      <c r="E86" s="678" t="s">
        <v>1295</v>
      </c>
      <c r="F86" s="679"/>
      <c r="G86" s="679"/>
      <c r="H86" s="680"/>
      <c r="I86" s="17"/>
      <c r="J86" s="40"/>
      <c r="K86" s="7"/>
      <c r="L86" s="31"/>
      <c r="M86" s="41" t="str">
        <f>E86</f>
        <v>10% custom/import duties, 10% VAT</v>
      </c>
      <c r="N86" s="41" t="str">
        <f>E86</f>
        <v>10% custom/import duties, 10% VAT</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60">
      <c r="A88" s="204"/>
      <c r="B88" s="644" t="s">
        <v>227</v>
      </c>
      <c r="C88" s="644"/>
      <c r="D88" s="678" t="s">
        <v>1296</v>
      </c>
      <c r="E88" s="679"/>
      <c r="F88" s="679"/>
      <c r="G88" s="679"/>
      <c r="H88" s="680"/>
      <c r="I88" s="17"/>
      <c r="J88" s="40"/>
      <c r="K88" s="7" t="str">
        <f>B88</f>
        <v>a. If yes, describe the policies.</v>
      </c>
      <c r="L88" s="31"/>
      <c r="M88" s="31"/>
      <c r="N88" s="33"/>
      <c r="O88" s="34" t="str">
        <f>D88</f>
        <v>It's illegal to advertise a specific contraceptive brand as well as any other prescription drug. However, they can be promoted and advertised in professional health care literature and facilities. Public campaigns about contraception in general are allowed.</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5">
      <c r="A90" s="204"/>
      <c r="B90" s="644" t="s">
        <v>227</v>
      </c>
      <c r="C90" s="644"/>
      <c r="D90" s="678" t="s">
        <v>1297</v>
      </c>
      <c r="E90" s="679"/>
      <c r="F90" s="679"/>
      <c r="G90" s="679"/>
      <c r="H90" s="680"/>
      <c r="I90" s="17"/>
      <c r="J90" s="40"/>
      <c r="K90" s="7" t="str">
        <f>B90</f>
        <v>a. If yes, describe the policies.</v>
      </c>
      <c r="L90" s="31"/>
      <c r="M90" s="31"/>
      <c r="N90" s="33"/>
      <c r="O90" s="34" t="str">
        <f>D90</f>
        <v>Only those entities that have a license for specific medical services can provide contraception. They are mainly private medical clinics. In general only health care workers can provide methods, mostly OB/GYNs.</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45">
      <c r="A94" s="290"/>
      <c r="B94" s="204" t="s">
        <v>222</v>
      </c>
      <c r="C94" s="650" t="s">
        <v>1298</v>
      </c>
      <c r="D94" s="688"/>
      <c r="E94" s="678" t="s">
        <v>1299</v>
      </c>
      <c r="F94" s="681"/>
      <c r="G94" s="689" t="s">
        <v>1299</v>
      </c>
      <c r="H94" s="690"/>
      <c r="I94" s="593"/>
      <c r="J94" s="40" t="str">
        <f>G94</f>
        <v>Only pharmacies are allowed to sell contraceptives and only OB/GYNs can prescribe them.</v>
      </c>
      <c r="K94" s="7"/>
      <c r="L94" s="31"/>
      <c r="M94" s="41" t="str">
        <f>E94</f>
        <v>Only pharmacies are allowed to sell contraceptives and only OB/GYNs can prescribe them.</v>
      </c>
      <c r="N94" s="31"/>
      <c r="O94" s="7"/>
      <c r="P94" s="7" t="str">
        <f>C94</f>
        <v>All except condoms</v>
      </c>
      <c r="Q94" s="31"/>
      <c r="R94" s="31"/>
      <c r="S94" s="31"/>
      <c r="T94" s="20"/>
      <c r="U94" s="75" t="str">
        <f>E94</f>
        <v>Only pharmacies are allowed to sell contraceptives and only OB/GYNs can prescribe them.</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45.75" thickBot="1">
      <c r="A101" s="205"/>
      <c r="B101" s="633" t="s">
        <v>242</v>
      </c>
      <c r="C101" s="633"/>
      <c r="D101" s="292" t="s">
        <v>78</v>
      </c>
      <c r="E101" s="682" t="s">
        <v>1300</v>
      </c>
      <c r="F101" s="683"/>
      <c r="G101" s="684"/>
      <c r="H101" s="271" t="s">
        <v>78</v>
      </c>
      <c r="I101" s="11"/>
      <c r="J101" s="40"/>
      <c r="K101" s="7" t="str">
        <f>B101</f>
        <v>c. Other</v>
      </c>
      <c r="L101" s="31"/>
      <c r="M101" s="41" t="str">
        <f>E101</f>
        <v>Migrants don't have access to health care in general, incuding family planning.</v>
      </c>
      <c r="N101" s="31"/>
      <c r="O101" s="7"/>
      <c r="P101" s="31"/>
      <c r="Q101" s="31"/>
      <c r="R101" s="31"/>
      <c r="S101" s="31"/>
      <c r="T101" s="20"/>
      <c r="U101" s="20"/>
      <c r="V101" s="75" t="str">
        <f>E101</f>
        <v>Migrants don't have access to health care in general, incuding family planning.</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78</v>
      </c>
      <c r="H105" s="647"/>
      <c r="I105" s="593"/>
      <c r="J105" s="40" t="str">
        <f>G105</f>
        <v>Yes</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78</v>
      </c>
      <c r="H106" s="647"/>
      <c r="I106" s="593"/>
      <c r="J106" s="40" t="str">
        <f>G106</f>
        <v>Yes</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1301</v>
      </c>
      <c r="E107" s="679"/>
      <c r="F107" s="679"/>
      <c r="G107" s="679"/>
      <c r="H107" s="680"/>
      <c r="I107" s="593"/>
      <c r="J107" s="40"/>
      <c r="K107" s="7" t="str">
        <f>C107</f>
        <v>i. If yes, describe the exemptions.</v>
      </c>
      <c r="L107" s="31"/>
      <c r="M107" s="31"/>
      <c r="N107" s="33"/>
      <c r="O107" s="34" t="str">
        <f>D107</f>
        <v>Some regions provide free contraception for vulnerable groups.</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89</v>
      </c>
      <c r="H109" s="647"/>
      <c r="I109" s="43"/>
      <c r="J109" s="40" t="str">
        <f t="shared" ref="J109:J120" si="3">G109</f>
        <v>No</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89</v>
      </c>
      <c r="H111" s="647"/>
      <c r="I111" s="43"/>
      <c r="J111" s="40" t="str">
        <f t="shared" si="3"/>
        <v>No</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89</v>
      </c>
      <c r="H113" s="647"/>
      <c r="I113" s="43"/>
      <c r="J113" s="40" t="str">
        <f t="shared" si="3"/>
        <v>No</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89</v>
      </c>
      <c r="H114" s="647"/>
      <c r="I114" s="43"/>
      <c r="J114" s="40" t="str">
        <f t="shared" si="3"/>
        <v>No</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2012</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1302</v>
      </c>
      <c r="E121" s="650"/>
      <c r="F121" s="650"/>
      <c r="G121" s="650"/>
      <c r="H121" s="651"/>
      <c r="I121" s="43"/>
      <c r="J121" s="30"/>
      <c r="K121" s="7" t="str">
        <f>A121</f>
        <v xml:space="preserve">D10. Name of the list(s)
</v>
      </c>
      <c r="L121" s="7"/>
      <c r="M121" s="31"/>
      <c r="N121" s="31"/>
      <c r="O121" s="7" t="str">
        <f>D121</f>
        <v>National Essential Medicine List for 2012</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t="s">
        <v>96</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96</v>
      </c>
      <c r="H125" s="647"/>
      <c r="I125" s="43"/>
      <c r="J125" s="40" t="str">
        <f>G125</f>
        <v>N/A</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96</v>
      </c>
      <c r="H126" s="647"/>
      <c r="I126" s="43"/>
      <c r="J126" s="40" t="str">
        <f>G126</f>
        <v>N/A</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96</v>
      </c>
      <c r="H127" s="647"/>
      <c r="I127" s="43"/>
      <c r="J127" s="40" t="str">
        <f>G127</f>
        <v>N/A</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96</v>
      </c>
      <c r="H128" s="647"/>
      <c r="I128" s="43"/>
      <c r="J128" s="40" t="str">
        <f>G128</f>
        <v>N/A</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t="s">
        <v>717</v>
      </c>
      <c r="E129" s="660"/>
      <c r="F129" s="660"/>
      <c r="G129" s="660"/>
      <c r="H129" s="661"/>
      <c r="I129" s="43"/>
      <c r="J129" s="30"/>
      <c r="K129" s="7" t="str">
        <f>B129</f>
        <v>f. Notes about the Poverty Reduction Strategy Paper</v>
      </c>
      <c r="L129" s="7"/>
      <c r="M129" s="31"/>
      <c r="N129" s="31"/>
      <c r="O129" s="7" t="str">
        <f>D129</f>
        <v>Document not available on IMF's website</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96</v>
      </c>
      <c r="H131" s="658"/>
      <c r="I131" s="599"/>
      <c r="J131" s="40" t="str">
        <f>G131</f>
        <v>N/A</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96</v>
      </c>
      <c r="H133" s="647"/>
      <c r="I133" s="599"/>
      <c r="J133" s="40" t="str">
        <f t="shared" ref="J133:J141" si="5">G133</f>
        <v>N/A</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96</v>
      </c>
      <c r="H135" s="647"/>
      <c r="I135" s="599"/>
      <c r="J135" s="40" t="str">
        <f t="shared" si="5"/>
        <v>N/A</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96</v>
      </c>
      <c r="H137" s="647"/>
      <c r="I137" s="599"/>
      <c r="J137" s="40" t="str">
        <f t="shared" si="5"/>
        <v>N/A</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96</v>
      </c>
      <c r="H138" s="647"/>
      <c r="I138" s="599"/>
      <c r="J138" s="40" t="str">
        <f t="shared" si="5"/>
        <v>N/A</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96</v>
      </c>
      <c r="G142" s="650"/>
      <c r="H142" s="651"/>
      <c r="I142" s="599"/>
      <c r="J142" s="40"/>
      <c r="K142" s="7"/>
      <c r="L142" s="31"/>
      <c r="M142" s="7"/>
      <c r="N142" s="31"/>
      <c r="O142" s="31"/>
      <c r="P142" s="31"/>
      <c r="Q142" s="7" t="str">
        <f>F142</f>
        <v>N/A</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96</v>
      </c>
      <c r="G143" s="650"/>
      <c r="H143" s="651"/>
      <c r="I143" s="599"/>
      <c r="J143" s="40"/>
      <c r="K143" s="7"/>
      <c r="L143" s="7"/>
      <c r="M143" s="31"/>
      <c r="N143" s="31"/>
      <c r="O143" s="31"/>
      <c r="P143" s="31"/>
      <c r="Q143" s="7" t="str">
        <f>F143</f>
        <v>N/A</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96</v>
      </c>
      <c r="H145" s="647"/>
      <c r="I145" s="599"/>
      <c r="J145" s="40" t="str">
        <f>G145</f>
        <v>N/A</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96</v>
      </c>
      <c r="H146" s="636"/>
      <c r="I146" s="50"/>
      <c r="J146" s="80" t="str">
        <f>G146</f>
        <v>N/A</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90.75" thickBot="1">
      <c r="A147" s="637" t="s">
        <v>277</v>
      </c>
      <c r="B147" s="638"/>
      <c r="C147" s="639"/>
      <c r="D147" s="640" t="s">
        <v>1303</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2400-000000000000}">
      <formula1>$Y$1:$Y$14</formula1>
    </dataValidation>
    <dataValidation type="list" allowBlank="1" showInputMessage="1" showErrorMessage="1" error="Please choose from the dropdown list." sqref="H24" xr:uid="{00000000-0002-0000-2400-000001000000}">
      <formula1>$O$1:$O$7</formula1>
    </dataValidation>
    <dataValidation type="list" allowBlank="1" showInputMessage="1" showErrorMessage="1" error="Please choose from the dropdown list." sqref="F59:H59" xr:uid="{00000000-0002-0000-24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400-000003000000}">
      <formula1>$N$1:$N$2</formula1>
    </dataValidation>
    <dataValidation type="list" allowBlank="1" showInputMessage="1" showErrorMessage="1" errorTitle="Choose from dropdown" error="Please choose from the dropdown list." prompt="Please select from the dropdown list." sqref="G131 H80 D66 H12 D15:D23" xr:uid="{00000000-0002-0000-2400-000004000000}">
      <formula1>$W$1:$W$5</formula1>
    </dataValidation>
    <dataValidation type="list" allowBlank="1" showInputMessage="1" showErrorMessage="1" error="Please choose from the dropdown list." sqref="F57 D42 D48 H37 D50:D51 D40 H31:H32 F61 F83:G83 F84 H100:H101 D67:D76 H87 G109:G118 G104:G106 G141 D99:D101 H91 H89 G145:G146 G66:H77 D26 G140:H140 H25 G133:G139 F66:F76 G125:G128" xr:uid="{00000000-0002-0000-2400-000005000000}">
      <formula1>$W$1:$W$5</formula1>
    </dataValidation>
  </dataValidations>
  <hyperlinks>
    <hyperlink ref="A5:C5" location="Introduction!R10" display="To jump to the Introduction sheet, click here." xr:uid="{00000000-0004-0000-2400-000000000000}"/>
  </hyperlinks>
  <pageMargins left="0.7" right="0.7" top="0.75" bottom="0.75" header="0.3" footer="0.3"/>
  <pageSetup scale="60" fitToHeight="4" orientation="portrait" cellComments="atEnd" r:id="rId1"/>
  <rowBreaks count="4" manualBreakCount="4">
    <brk id="35" max="25" man="1"/>
    <brk id="62" max="25" man="1"/>
    <brk id="122" max="25" man="1"/>
    <brk id="149" max="7"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9">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5" width="20.85546875" style="171" customWidth="1"/>
    <col min="6"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1623</v>
      </c>
      <c r="B8" s="800"/>
      <c r="C8" s="800"/>
      <c r="D8" s="1077"/>
      <c r="E8" s="1077"/>
      <c r="F8" s="1077"/>
      <c r="G8" s="1077"/>
      <c r="H8" s="1077"/>
      <c r="I8" s="599"/>
      <c r="J8" s="54">
        <f>G8</f>
        <v>0</v>
      </c>
      <c r="K8" s="7" t="str">
        <f>A8</f>
        <v>Country: Rwanda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794" t="s">
        <v>1304</v>
      </c>
      <c r="E13" s="795"/>
      <c r="F13" s="795"/>
      <c r="G13" s="795"/>
      <c r="H13" s="855"/>
      <c r="I13" s="599"/>
      <c r="J13" s="35"/>
      <c r="K13" s="7" t="str">
        <f>B13</f>
        <v>a. What is the name of the committee?</v>
      </c>
      <c r="L13" s="41" t="str">
        <f>D13</f>
        <v>Family Planning Logistics Committee</v>
      </c>
      <c r="M13" s="31"/>
      <c r="N13" s="31"/>
      <c r="O13" s="34" t="str">
        <f>D13</f>
        <v>Family Planning Logistics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790" t="s">
        <v>1305</v>
      </c>
      <c r="G15" s="791"/>
      <c r="H15" s="861"/>
      <c r="I15" s="599"/>
      <c r="J15" s="35"/>
      <c r="K15" s="7" t="str">
        <f t="shared" ref="K15:K23" si="0">B15</f>
        <v>a. Social marketing</v>
      </c>
      <c r="L15" s="31"/>
      <c r="M15" s="31"/>
      <c r="N15" s="31"/>
      <c r="O15" s="7"/>
      <c r="P15" s="31"/>
      <c r="Q15" s="7" t="str">
        <f t="shared" ref="Q15:Q23" si="1">F15</f>
        <v>PSI</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790" t="s">
        <v>1624</v>
      </c>
      <c r="G16" s="791"/>
      <c r="H16" s="861"/>
      <c r="I16" s="599"/>
      <c r="J16" s="35"/>
      <c r="K16" s="7" t="str">
        <f t="shared" si="0"/>
        <v>b. NGO (for example: service delivery, advocacy, Planned Parenthood affiliate, Marie Stopes affiliate, faith-based organizations, etc.)</v>
      </c>
      <c r="L16" s="31"/>
      <c r="M16" s="31"/>
      <c r="N16" s="31"/>
      <c r="O16" s="7"/>
      <c r="P16" s="31"/>
      <c r="Q16" s="7" t="str">
        <f t="shared" si="1"/>
        <v>Association Rwandaise pour le Bien Etre Familiale (ARBEF) (Rwandan association for family well-being)</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65.25" customHeight="1">
      <c r="A17" s="204"/>
      <c r="B17" s="644" t="s">
        <v>130</v>
      </c>
      <c r="C17" s="645"/>
      <c r="D17" s="570" t="s">
        <v>78</v>
      </c>
      <c r="E17" s="178" t="s">
        <v>128</v>
      </c>
      <c r="F17" s="790" t="s">
        <v>1625</v>
      </c>
      <c r="G17" s="791"/>
      <c r="H17" s="861"/>
      <c r="I17" s="599"/>
      <c r="J17" s="35"/>
      <c r="K17" s="7" t="str">
        <f t="shared" si="0"/>
        <v>c. Commercial sector (for example: pharmacy associations, manufacturers, etc.)</v>
      </c>
      <c r="L17" s="31"/>
      <c r="M17" s="31"/>
      <c r="N17" s="31"/>
      <c r="O17" s="7"/>
      <c r="P17" s="31"/>
      <c r="Q17" s="7" t="str">
        <f t="shared" si="1"/>
        <v>Association Rwandaise des Pharmacies (ARPHA) (Rwandan association of pharmacists), Association Rwandaise des Medecins Prives (Rwandan association of private doctors)</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30">
      <c r="A18" s="204"/>
      <c r="B18" s="644" t="s">
        <v>131</v>
      </c>
      <c r="C18" s="645"/>
      <c r="D18" s="570" t="s">
        <v>78</v>
      </c>
      <c r="E18" s="178" t="s">
        <v>132</v>
      </c>
      <c r="F18" s="790" t="s">
        <v>1308</v>
      </c>
      <c r="G18" s="791"/>
      <c r="H18" s="861"/>
      <c r="I18" s="599"/>
      <c r="J18" s="35"/>
      <c r="K18" s="7" t="str">
        <f t="shared" si="0"/>
        <v>d. Donors</v>
      </c>
      <c r="L18" s="31"/>
      <c r="M18" s="31"/>
      <c r="N18" s="31"/>
      <c r="O18" s="7"/>
      <c r="P18" s="31"/>
      <c r="Q18" s="7" t="str">
        <f t="shared" si="1"/>
        <v>UNFPA, USAID, GFATM</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790" t="s">
        <v>552</v>
      </c>
      <c r="G19" s="791"/>
      <c r="H19" s="86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81" customHeight="1">
      <c r="A20" s="204"/>
      <c r="B20" s="644" t="s">
        <v>135</v>
      </c>
      <c r="C20" s="645"/>
      <c r="D20" s="570" t="s">
        <v>78</v>
      </c>
      <c r="E20" s="178" t="s">
        <v>136</v>
      </c>
      <c r="F20" s="790" t="s">
        <v>1626</v>
      </c>
      <c r="G20" s="791"/>
      <c r="H20" s="861"/>
      <c r="I20" s="599"/>
      <c r="J20" s="35"/>
      <c r="K20" s="7" t="str">
        <f t="shared" si="0"/>
        <v>f. Ministry of Health (for example: logistics, reproductive health, family planning, maternal and child health, HIV/AIDS, pharmacy units, etc.)</v>
      </c>
      <c r="L20" s="31"/>
      <c r="M20" s="31"/>
      <c r="N20" s="31"/>
      <c r="O20" s="7"/>
      <c r="P20" s="31"/>
      <c r="Q20" s="28" t="str">
        <f t="shared" si="1"/>
        <v>Maternal and Child Health (MCH), HIV/AIDS and FP Integration, Pharmacy Task Force, Family Planning Officer, Commission National de Lutte Contre le SIDA (CNLS) (national commission for the fight against AIDS)</v>
      </c>
      <c r="R20" s="31"/>
      <c r="S20" s="31"/>
      <c r="T20" s="20"/>
      <c r="U20" s="20"/>
      <c r="V20" s="20"/>
      <c r="W20" s="68"/>
      <c r="X20" s="68"/>
      <c r="Y20" s="69"/>
      <c r="Z20" s="86"/>
      <c r="DS20" s="175"/>
      <c r="DT20" s="175"/>
      <c r="DU20" s="175"/>
      <c r="DV20" s="176"/>
      <c r="DW20" s="176"/>
      <c r="DX20" s="176"/>
      <c r="DY20" s="176"/>
      <c r="DZ20" s="176"/>
      <c r="EA20" s="176"/>
      <c r="ED20" s="176"/>
    </row>
    <row r="21" spans="1:134" s="143" customFormat="1" ht="30">
      <c r="A21" s="204"/>
      <c r="B21" s="713" t="s">
        <v>137</v>
      </c>
      <c r="C21" s="713"/>
      <c r="D21" s="570" t="s">
        <v>78</v>
      </c>
      <c r="E21" s="178" t="s">
        <v>138</v>
      </c>
      <c r="F21" s="790" t="s">
        <v>1627</v>
      </c>
      <c r="G21" s="791"/>
      <c r="H21" s="861"/>
      <c r="I21" s="599"/>
      <c r="J21" s="35"/>
      <c r="K21" s="7" t="str">
        <f t="shared" si="0"/>
        <v>g. Central Medical Store or Central Warehouse</v>
      </c>
      <c r="L21" s="31"/>
      <c r="M21" s="31"/>
      <c r="N21" s="31"/>
      <c r="O21" s="7"/>
      <c r="P21" s="31"/>
      <c r="Q21" s="7" t="str">
        <f t="shared" si="1"/>
        <v>Central d'Achat des Medicamants Essentiel et Consommables (CAMERWA)</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91</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1311</v>
      </c>
      <c r="G26" s="181" t="s">
        <v>145</v>
      </c>
      <c r="H26" s="272" t="s">
        <v>1312</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3378857.41</v>
      </c>
      <c r="H29" s="765"/>
      <c r="I29" s="10"/>
      <c r="J29" s="54">
        <f>G29</f>
        <v>3378857.41</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1628</v>
      </c>
      <c r="F30" s="183" t="s">
        <v>152</v>
      </c>
      <c r="G30" s="766" t="s">
        <v>1313</v>
      </c>
      <c r="H30" s="1026"/>
      <c r="I30" s="10"/>
      <c r="J30" s="54" t="str">
        <f>G30</f>
        <v>USAID | DELIVER PROJECT &amp; MOH</v>
      </c>
      <c r="K30" s="7"/>
      <c r="L30" s="31"/>
      <c r="M30" s="51" t="str">
        <f>E30</f>
        <v>7/10 - 6/11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630000</v>
      </c>
      <c r="F35" s="150" t="s">
        <v>1628</v>
      </c>
      <c r="G35" s="138" t="s">
        <v>1016</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78</v>
      </c>
      <c r="E40" s="146">
        <v>161906</v>
      </c>
      <c r="F40" s="150" t="s">
        <v>1628</v>
      </c>
      <c r="G40" s="190" t="s">
        <v>752</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671</v>
      </c>
      <c r="E41" s="679"/>
      <c r="F41" s="679"/>
      <c r="G41" s="679"/>
      <c r="H41" s="680"/>
      <c r="I41" s="39"/>
      <c r="J41" s="36"/>
      <c r="K41" s="7" t="str">
        <f>C41</f>
        <v>i. Specify source(s) of internally generated funds spent (for example, from taxes or user fees)</v>
      </c>
      <c r="L41" s="31"/>
      <c r="M41" s="31"/>
      <c r="N41" s="31"/>
      <c r="O41" s="34" t="str">
        <f>D41</f>
        <v>Taxes</v>
      </c>
      <c r="P41" s="31"/>
      <c r="Q41" s="31"/>
      <c r="R41" s="31"/>
      <c r="S41" s="31"/>
      <c r="T41" s="20"/>
      <c r="U41" s="20"/>
      <c r="V41" s="20"/>
      <c r="W41" s="68"/>
      <c r="X41" s="68"/>
      <c r="Y41" s="69"/>
      <c r="Z41" s="86"/>
    </row>
    <row r="42" spans="1:26" s="143" customFormat="1" ht="60">
      <c r="A42" s="277"/>
      <c r="B42" s="644" t="s">
        <v>170</v>
      </c>
      <c r="C42" s="645"/>
      <c r="D42" s="601" t="s">
        <v>89</v>
      </c>
      <c r="E42" s="146">
        <v>0</v>
      </c>
      <c r="F42" s="150" t="s">
        <v>1628</v>
      </c>
      <c r="G42" s="140"/>
      <c r="H42" s="279"/>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SUM(E40+E42)</f>
        <v>161906</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78</v>
      </c>
      <c r="E48" s="146">
        <v>2311141.34</v>
      </c>
      <c r="F48" s="150" t="s">
        <v>1628</v>
      </c>
      <c r="G48" s="190" t="s">
        <v>752</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606</v>
      </c>
      <c r="E49" s="755"/>
      <c r="F49" s="755"/>
      <c r="G49" s="755"/>
      <c r="H49" s="756"/>
      <c r="I49" s="148"/>
      <c r="J49" s="36"/>
      <c r="K49" s="7" t="str">
        <f>C49</f>
        <v xml:space="preserve">i. Specify source(s) of in-kind donations </v>
      </c>
      <c r="L49" s="31"/>
      <c r="M49" s="31"/>
      <c r="N49" s="31"/>
      <c r="O49" s="34" t="str">
        <f>D49</f>
        <v>USAID</v>
      </c>
      <c r="P49" s="31"/>
      <c r="Q49" s="31"/>
      <c r="R49" s="31"/>
      <c r="S49" s="31"/>
      <c r="T49" s="20"/>
      <c r="U49" s="20"/>
      <c r="V49" s="20"/>
      <c r="W49" s="68"/>
      <c r="X49" s="68"/>
      <c r="Y49" s="69"/>
      <c r="Z49" s="86"/>
    </row>
    <row r="50" spans="1:26" s="143" customFormat="1">
      <c r="A50" s="277"/>
      <c r="B50" s="644" t="s">
        <v>182</v>
      </c>
      <c r="C50" s="645"/>
      <c r="D50" s="601" t="s">
        <v>89</v>
      </c>
      <c r="E50" s="146">
        <v>0</v>
      </c>
      <c r="F50" s="150" t="s">
        <v>1628</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78</v>
      </c>
      <c r="E51" s="146">
        <v>905809</v>
      </c>
      <c r="F51" s="150" t="s">
        <v>1628</v>
      </c>
      <c r="G51" s="190" t="s">
        <v>752</v>
      </c>
      <c r="H51" s="276"/>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SUM(E48+E51)</f>
        <v>3216950.34</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4.7917396807702101E-2</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0.9999996833249023</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89</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ht="30">
      <c r="A60" s="204"/>
      <c r="B60" s="644" t="s">
        <v>192</v>
      </c>
      <c r="C60" s="644"/>
      <c r="D60" s="644"/>
      <c r="E60" s="644"/>
      <c r="F60" s="649" t="s">
        <v>1314</v>
      </c>
      <c r="G60" s="650"/>
      <c r="H60" s="651"/>
      <c r="I60" s="10"/>
      <c r="J60" s="36"/>
      <c r="K60" s="7"/>
      <c r="L60" s="31"/>
      <c r="M60" s="52">
        <f>E60</f>
        <v>0</v>
      </c>
      <c r="N60" s="31"/>
      <c r="O60" s="31"/>
      <c r="P60" s="31"/>
      <c r="Q60" s="7" t="str">
        <f>F60</f>
        <v>Medical Procurement and Distribution Division (MPDD)</v>
      </c>
      <c r="R60" s="34" t="str">
        <f>B60</f>
        <v>a. Specify entity</v>
      </c>
      <c r="S60" s="31"/>
      <c r="T60" s="20"/>
      <c r="U60" s="20"/>
      <c r="V60" s="20"/>
      <c r="W60" s="68"/>
      <c r="X60" s="68"/>
      <c r="Y60" s="69"/>
      <c r="Z60" s="86"/>
    </row>
    <row r="61" spans="1:26"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887" t="s">
        <v>78</v>
      </c>
      <c r="E66" s="887"/>
      <c r="F66" s="583" t="s">
        <v>78</v>
      </c>
      <c r="G66" s="583" t="s">
        <v>78</v>
      </c>
      <c r="H66" s="583"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887" t="s">
        <v>78</v>
      </c>
      <c r="E67" s="887"/>
      <c r="F67" s="583" t="s">
        <v>78</v>
      </c>
      <c r="G67" s="583" t="s">
        <v>78</v>
      </c>
      <c r="H67" s="583"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887" t="s">
        <v>78</v>
      </c>
      <c r="E68" s="887"/>
      <c r="F68" s="583" t="s">
        <v>78</v>
      </c>
      <c r="G68" s="583" t="s">
        <v>78</v>
      </c>
      <c r="H68" s="583"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887" t="s">
        <v>78</v>
      </c>
      <c r="E69" s="887"/>
      <c r="F69" s="583" t="s">
        <v>78</v>
      </c>
      <c r="G69" s="583" t="s">
        <v>78</v>
      </c>
      <c r="H69" s="583"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887" t="s">
        <v>78</v>
      </c>
      <c r="E70" s="887"/>
      <c r="F70" s="583" t="s">
        <v>78</v>
      </c>
      <c r="G70" s="583" t="s">
        <v>78</v>
      </c>
      <c r="H70" s="583"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887" t="s">
        <v>78</v>
      </c>
      <c r="E71" s="887"/>
      <c r="F71" s="583" t="s">
        <v>78</v>
      </c>
      <c r="G71" s="583" t="s">
        <v>78</v>
      </c>
      <c r="H71" s="583"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887" t="s">
        <v>78</v>
      </c>
      <c r="E72" s="887"/>
      <c r="F72" s="583" t="s">
        <v>78</v>
      </c>
      <c r="G72" s="583" t="s">
        <v>78</v>
      </c>
      <c r="H72" s="583"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887" t="s">
        <v>78</v>
      </c>
      <c r="E73" s="887"/>
      <c r="F73" s="583" t="s">
        <v>78</v>
      </c>
      <c r="G73" s="583" t="s">
        <v>78</v>
      </c>
      <c r="H73" s="583"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887" t="s">
        <v>78</v>
      </c>
      <c r="E74" s="887"/>
      <c r="F74" s="583" t="s">
        <v>78</v>
      </c>
      <c r="G74" s="583" t="s">
        <v>89</v>
      </c>
      <c r="H74" s="583"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887" t="s">
        <v>78</v>
      </c>
      <c r="E75" s="887"/>
      <c r="F75" s="583" t="s">
        <v>78</v>
      </c>
      <c r="G75" s="583" t="s">
        <v>89</v>
      </c>
      <c r="H75" s="583"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887" t="s">
        <v>78</v>
      </c>
      <c r="E76" s="887"/>
      <c r="F76" s="583" t="s">
        <v>78</v>
      </c>
      <c r="G76" s="583" t="s">
        <v>78</v>
      </c>
      <c r="H76" s="583"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88" t="s">
        <v>1315</v>
      </c>
      <c r="D83" s="969" t="s">
        <v>1629</v>
      </c>
      <c r="E83" s="970"/>
      <c r="F83" s="589" t="s">
        <v>89</v>
      </c>
      <c r="G83" s="971" t="s">
        <v>78</v>
      </c>
      <c r="H83" s="982"/>
      <c r="I83" s="17"/>
      <c r="J83" s="40" t="str">
        <f>G83</f>
        <v>Yes</v>
      </c>
      <c r="K83" s="7" t="str">
        <f>B83</f>
        <v>a</v>
      </c>
      <c r="L83" s="31"/>
      <c r="M83" s="41">
        <f>E83</f>
        <v>0</v>
      </c>
      <c r="N83" s="31"/>
      <c r="O83" s="31"/>
      <c r="P83" s="31"/>
      <c r="Q83" s="31"/>
      <c r="R83" s="7"/>
      <c r="S83" s="7" t="str">
        <f>D83</f>
        <v>11/08 - 12/12</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78"/>
      <c r="D95" s="681"/>
      <c r="E95" s="678"/>
      <c r="F95" s="681"/>
      <c r="G95" s="678"/>
      <c r="H95" s="681"/>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78"/>
      <c r="D96" s="681"/>
      <c r="E96" s="678"/>
      <c r="F96" s="681"/>
      <c r="G96" s="678"/>
      <c r="H96" s="681"/>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78</v>
      </c>
      <c r="H115" s="647"/>
      <c r="I115" s="43"/>
      <c r="J115" s="40" t="str">
        <f t="shared" si="3"/>
        <v>Yes</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2009</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790" t="s">
        <v>1630</v>
      </c>
      <c r="E121" s="791"/>
      <c r="F121" s="791"/>
      <c r="G121" s="791"/>
      <c r="H121" s="861"/>
      <c r="I121" s="43"/>
      <c r="J121" s="30"/>
      <c r="K121" s="7" t="str">
        <f>A121</f>
        <v xml:space="preserve">D10. Name of the list(s)
</v>
      </c>
      <c r="L121" s="7"/>
      <c r="M121" s="31"/>
      <c r="N121" s="31"/>
      <c r="O121" s="7" t="str">
        <f>D121</f>
        <v>Liste National des Medicaments Essentiel (National Essential Medicines List)</v>
      </c>
      <c r="P121" s="31"/>
      <c r="Q121" s="1"/>
      <c r="R121" s="31"/>
      <c r="S121" s="32"/>
      <c r="T121" s="2"/>
      <c r="U121" s="2"/>
      <c r="V121" s="2"/>
      <c r="W121" s="57"/>
      <c r="X121" s="57"/>
      <c r="Y121" s="1"/>
      <c r="Z121" s="92"/>
    </row>
    <row r="122" spans="1:26" s="209" customFormat="1" ht="34.5" customHeight="1">
      <c r="A122" s="652" t="s">
        <v>260</v>
      </c>
      <c r="B122" s="644"/>
      <c r="C122" s="645"/>
      <c r="D122" s="790" t="s">
        <v>1318</v>
      </c>
      <c r="E122" s="791"/>
      <c r="F122" s="791"/>
      <c r="G122" s="791"/>
      <c r="H122" s="861"/>
      <c r="I122" s="43"/>
      <c r="J122" s="30"/>
      <c r="K122" s="7" t="str">
        <f>A122</f>
        <v xml:space="preserve">D11. Notes about the list(s)
</v>
      </c>
      <c r="L122" s="7"/>
      <c r="M122" s="31"/>
      <c r="N122" s="31"/>
      <c r="O122" s="7" t="str">
        <f>D122</f>
        <v>It was published in 2010 and is reviewed every 2 years.</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2008</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78</v>
      </c>
      <c r="H126" s="647"/>
      <c r="I126" s="43"/>
      <c r="J126" s="40" t="str">
        <f>G126</f>
        <v>Yes</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0.75" thickBot="1">
      <c r="A129" s="204" t="s">
        <v>267</v>
      </c>
      <c r="B129" s="644" t="s">
        <v>268</v>
      </c>
      <c r="C129" s="645"/>
      <c r="D129" s="659" t="s">
        <v>1319</v>
      </c>
      <c r="E129" s="660"/>
      <c r="F129" s="660"/>
      <c r="G129" s="660"/>
      <c r="H129" s="661"/>
      <c r="I129" s="43"/>
      <c r="J129" s="30"/>
      <c r="K129" s="7" t="str">
        <f>B129</f>
        <v>f. Notes about the Poverty Reduction Strategy Paper</v>
      </c>
      <c r="L129" s="7"/>
      <c r="M129" s="31"/>
      <c r="N129" s="31"/>
      <c r="O129" s="7" t="str">
        <f>D129</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89</v>
      </c>
      <c r="H131" s="658"/>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953" t="s">
        <v>89</v>
      </c>
      <c r="H133" s="983"/>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953" t="s">
        <v>89</v>
      </c>
      <c r="H134" s="983"/>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953" t="s">
        <v>89</v>
      </c>
      <c r="H135" s="983"/>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953" t="s">
        <v>89</v>
      </c>
      <c r="H136" s="983"/>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953" t="s">
        <v>89</v>
      </c>
      <c r="H137" s="983"/>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953" t="s">
        <v>89</v>
      </c>
      <c r="H138" s="983"/>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953" t="s">
        <v>89</v>
      </c>
      <c r="H139" s="983"/>
      <c r="I139" s="599"/>
      <c r="J139" s="40" t="str">
        <f t="shared" si="5"/>
        <v>No</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953" t="s">
        <v>89</v>
      </c>
      <c r="H140" s="983"/>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953" t="s">
        <v>89</v>
      </c>
      <c r="H141" s="983"/>
      <c r="I141" s="599"/>
      <c r="J141" s="40" t="str">
        <f t="shared" si="5"/>
        <v>No</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1628</v>
      </c>
      <c r="G142" s="650"/>
      <c r="H142" s="651"/>
      <c r="I142" s="599"/>
      <c r="J142" s="40"/>
      <c r="K142" s="7"/>
      <c r="L142" s="31"/>
      <c r="M142" s="7"/>
      <c r="N142" s="31"/>
      <c r="O142" s="31"/>
      <c r="P142" s="31"/>
      <c r="Q142" s="7" t="str">
        <f>F142</f>
        <v>7/10 - 6/11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718</v>
      </c>
      <c r="G143" s="650"/>
      <c r="H143" s="651"/>
      <c r="I143" s="599"/>
      <c r="J143" s="40"/>
      <c r="K143" s="7"/>
      <c r="L143" s="7"/>
      <c r="M143" s="31"/>
      <c r="N143" s="31"/>
      <c r="O143" s="31"/>
      <c r="P143" s="31"/>
      <c r="Q143" s="7" t="str">
        <f>F143</f>
        <v>Warehouse report</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979" t="s">
        <v>1320</v>
      </c>
      <c r="E147" s="980"/>
      <c r="F147" s="980"/>
      <c r="G147" s="980"/>
      <c r="H147" s="981"/>
      <c r="I147" s="599"/>
      <c r="J147" s="40"/>
      <c r="K147" s="7" t="str">
        <f>A147</f>
        <v xml:space="preserve">F. Please note any overall comments about challenges and/or successes with contraceptive security in your country.
</v>
      </c>
      <c r="L147" s="31"/>
      <c r="M147" s="31"/>
      <c r="N147" s="31"/>
      <c r="O147" s="7" t="str">
        <f>D147</f>
        <v>At the service delivery point (SDP) level, contraceptive stockouts are estimated at less than 4% and also rarely occur at the district and central levels. The reporting rate is more than 95% at the SDP level and 100% at the district level.</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500-000000000000}">
      <formula1>$Y$1:$Y$14</formula1>
    </dataValidation>
    <dataValidation type="list" allowBlank="1" showInputMessage="1" showErrorMessage="1" error="Please choose from the dropdown list." sqref="H24" xr:uid="{00000000-0002-0000-2500-000001000000}">
      <formula1>$O$1:$O$7</formula1>
    </dataValidation>
    <dataValidation type="list" allowBlank="1" showInputMessage="1" showErrorMessage="1" error="Please choose from the dropdown list." sqref="F59:H59" xr:uid="{00000000-0002-0000-25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500-000003000000}">
      <formula1>$N$1:$N$2</formula1>
    </dataValidation>
    <dataValidation type="list" allowBlank="1" showInputMessage="1" showErrorMessage="1" errorTitle="Choose from dropdown" error="Please choose from the dropdown list." prompt="Please select from the dropdown list." sqref="G131 D15 H12 D66 H80" xr:uid="{00000000-0002-0000-2500-000004000000}">
      <formula1>$W$1:$W$5</formula1>
    </dataValidation>
    <dataValidation type="list" allowBlank="1" showInputMessage="1" showErrorMessage="1" error="Please choose from the dropdown list." sqref="F57 G140:H140 G141 G133:G139 H25 D16:D23 D26 G125:G128 G145:G146 H89 H91 D99:D101 H99:H101 G104:G106 G109:G118 H87 D67:D76 F66:H76 F84 F83:G83 F61 H31:H32 D40 D50:D51 H37 D48 D42" xr:uid="{00000000-0002-0000-2500-000005000000}">
      <formula1>$W$1:$W$5</formula1>
    </dataValidation>
  </dataValidations>
  <hyperlinks>
    <hyperlink ref="A5:C5" location="Introduction!R10" display="To jump to the Introduction sheet, click here." xr:uid="{00000000-0004-0000-25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3">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1631</v>
      </c>
      <c r="B8" s="800"/>
      <c r="C8" s="800"/>
      <c r="D8" s="1157"/>
      <c r="E8" s="1157"/>
      <c r="F8" s="1157"/>
      <c r="G8" s="1077"/>
      <c r="H8" s="1077"/>
      <c r="I8" s="417"/>
      <c r="J8" s="406">
        <f>G8</f>
        <v>0</v>
      </c>
      <c r="K8" s="402" t="str">
        <f>A8</f>
        <v xml:space="preserve">Country: Senegal </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1321</v>
      </c>
      <c r="E13" s="679"/>
      <c r="F13" s="679"/>
      <c r="G13" s="679"/>
      <c r="H13" s="680"/>
      <c r="I13" s="417"/>
      <c r="J13" s="407"/>
      <c r="K13" s="402" t="str">
        <f>B13</f>
        <v>a. What is the name of the committee?</v>
      </c>
      <c r="L13" s="428" t="str">
        <f>D13</f>
        <v xml:space="preserve">National Committee for Contraceptive Security </v>
      </c>
      <c r="M13" s="401"/>
      <c r="N13" s="401"/>
      <c r="O13" s="403" t="str">
        <f>D13</f>
        <v xml:space="preserve">National Committee for Contraceptive Security </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1322</v>
      </c>
      <c r="G15" s="650"/>
      <c r="H15" s="651"/>
      <c r="I15" s="417"/>
      <c r="J15" s="407"/>
      <c r="K15" s="402" t="str">
        <f t="shared" ref="K15:K23" si="0">B15</f>
        <v>a. Social marketing</v>
      </c>
      <c r="L15" s="401"/>
      <c r="M15" s="401"/>
      <c r="N15" s="401"/>
      <c r="O15" s="402"/>
      <c r="P15" s="401"/>
      <c r="Q15" s="402" t="str">
        <f t="shared" ref="Q15:Q23" si="1">F15</f>
        <v xml:space="preserve">Associaton pour le Developpement du Marketing Social (ADEMAS) (USAID Implementing Partner (IP)) </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1323</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 xml:space="preserve">Associaton Senegalaise pour le Bien Etre Familial  (ASBEF) IPPF Affiliate, IntraHealth (USAD IP) ChildFund and NGO consortium members, MSI  </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1324</v>
      </c>
      <c r="G17" s="650"/>
      <c r="H17" s="651"/>
      <c r="I17" s="417"/>
      <c r="J17" s="407"/>
      <c r="K17" s="402" t="str">
        <f t="shared" si="0"/>
        <v>c. Commercial sector (for example: pharmacy associations, manufacturers, etc.)</v>
      </c>
      <c r="L17" s="401"/>
      <c r="M17" s="401"/>
      <c r="N17" s="401"/>
      <c r="O17" s="402"/>
      <c r="P17" s="401"/>
      <c r="Q17" s="402" t="str">
        <f t="shared" si="1"/>
        <v>Pfizer Senegal</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923</v>
      </c>
      <c r="G18" s="650"/>
      <c r="H18" s="651"/>
      <c r="I18" s="417"/>
      <c r="J18" s="407"/>
      <c r="K18" s="402" t="str">
        <f t="shared" si="0"/>
        <v>d. Donors</v>
      </c>
      <c r="L18" s="401"/>
      <c r="M18" s="401"/>
      <c r="N18" s="401"/>
      <c r="O18" s="402"/>
      <c r="P18" s="401"/>
      <c r="Q18" s="402" t="str">
        <f t="shared" si="1"/>
        <v>USAID, UNFPA</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1325</v>
      </c>
      <c r="G19" s="650"/>
      <c r="H19" s="651"/>
      <c r="I19" s="417"/>
      <c r="J19" s="407"/>
      <c r="K19" s="402" t="str">
        <f t="shared" si="0"/>
        <v>e. UN agencies</v>
      </c>
      <c r="L19" s="401"/>
      <c r="M19" s="401"/>
      <c r="N19" s="401"/>
      <c r="O19" s="402"/>
      <c r="P19" s="401"/>
      <c r="Q19" s="402" t="str">
        <f t="shared" si="1"/>
        <v xml:space="preserve">UNFPA, WHO </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1326</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 xml:space="preserve">Division de la Sante de la Reproduction, Direction de la Pharmacie et du Medicament, Laboratoire National de Controle des Medicaments  </v>
      </c>
      <c r="R20" s="401"/>
      <c r="S20" s="401"/>
      <c r="T20" s="175"/>
      <c r="U20" s="175"/>
      <c r="V20" s="175"/>
      <c r="W20" s="409"/>
      <c r="X20" s="409"/>
      <c r="Z20" s="427"/>
      <c r="DS20" s="175"/>
      <c r="DT20" s="175"/>
      <c r="DU20" s="175"/>
      <c r="DV20" s="176"/>
      <c r="DW20" s="176"/>
      <c r="DX20" s="176"/>
      <c r="DY20" s="176"/>
      <c r="DZ20" s="176"/>
      <c r="EA20" s="176"/>
      <c r="ED20" s="176"/>
    </row>
    <row r="21" spans="1:134" s="143" customFormat="1" ht="30">
      <c r="A21" s="204"/>
      <c r="B21" s="713" t="s">
        <v>137</v>
      </c>
      <c r="C21" s="713"/>
      <c r="D21" s="570" t="s">
        <v>78</v>
      </c>
      <c r="E21" s="178" t="s">
        <v>138</v>
      </c>
      <c r="F21" s="649" t="s">
        <v>1327</v>
      </c>
      <c r="G21" s="650"/>
      <c r="H21" s="651"/>
      <c r="I21" s="417"/>
      <c r="J21" s="407"/>
      <c r="K21" s="402" t="str">
        <f t="shared" si="0"/>
        <v>g. Central Medical Store or Central Warehouse</v>
      </c>
      <c r="L21" s="401"/>
      <c r="M21" s="401"/>
      <c r="N21" s="401"/>
      <c r="O21" s="402"/>
      <c r="P21" s="401"/>
      <c r="Q21" s="402" t="str">
        <f t="shared" si="1"/>
        <v>National Central Warehouse (Pharmacie National d'Aprovisionnement (PNA))</v>
      </c>
      <c r="R21" s="401"/>
      <c r="S21" s="401"/>
      <c r="T21" s="175"/>
      <c r="U21" s="175"/>
      <c r="V21" s="175"/>
      <c r="W21" s="409"/>
      <c r="X21" s="409"/>
      <c r="Z21" s="427"/>
    </row>
    <row r="22" spans="1:134" s="143" customFormat="1" ht="30">
      <c r="A22" s="204"/>
      <c r="B22" s="713" t="s">
        <v>139</v>
      </c>
      <c r="C22" s="713"/>
      <c r="D22" s="570" t="s">
        <v>78</v>
      </c>
      <c r="E22" s="178" t="s">
        <v>138</v>
      </c>
      <c r="F22" s="649" t="s">
        <v>1328</v>
      </c>
      <c r="G22" s="650"/>
      <c r="H22" s="651"/>
      <c r="I22" s="417"/>
      <c r="J22" s="407"/>
      <c r="K22" s="402" t="str">
        <f t="shared" si="0"/>
        <v xml:space="preserve">h. Ministry of Finance or Ministry of Planning </v>
      </c>
      <c r="L22" s="401"/>
      <c r="M22" s="401"/>
      <c r="N22" s="401"/>
      <c r="O22" s="402"/>
      <c r="P22" s="401"/>
      <c r="Q22" s="402" t="str">
        <f t="shared" si="1"/>
        <v xml:space="preserve">Direction de la Planification et des Ressources Humaines </v>
      </c>
      <c r="R22" s="401"/>
      <c r="S22" s="401"/>
      <c r="T22" s="175"/>
      <c r="U22" s="175"/>
      <c r="V22" s="175"/>
      <c r="W22" s="409"/>
      <c r="X22" s="409"/>
      <c r="Z22" s="427"/>
    </row>
    <row r="23" spans="1:134" s="142" customFormat="1">
      <c r="A23" s="204"/>
      <c r="B23" s="713" t="s">
        <v>140</v>
      </c>
      <c r="C23" s="713"/>
      <c r="D23" s="570"/>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1329</v>
      </c>
      <c r="G26" s="181" t="s">
        <v>145</v>
      </c>
      <c r="H26" s="272" t="s">
        <v>1330</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1000000</v>
      </c>
      <c r="H29" s="765"/>
      <c r="I29" s="439"/>
      <c r="J29" s="406">
        <f>G29</f>
        <v>1000000</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555</v>
      </c>
      <c r="F30" s="183" t="s">
        <v>152</v>
      </c>
      <c r="G30" s="766" t="s">
        <v>1331</v>
      </c>
      <c r="H30" s="767"/>
      <c r="I30" s="439"/>
      <c r="J30" s="406" t="str">
        <f>G30</f>
        <v xml:space="preserve">MOH/Reproductive Health Division with USAID/implementing partner support </v>
      </c>
      <c r="K30" s="402"/>
      <c r="L30" s="401"/>
      <c r="M30" s="440" t="str">
        <f>E30</f>
        <v>01/11-12/11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78</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30">
      <c r="A35" s="204"/>
      <c r="B35" s="644" t="s">
        <v>160</v>
      </c>
      <c r="C35" s="644"/>
      <c r="D35" s="645"/>
      <c r="E35" s="146">
        <v>222222</v>
      </c>
      <c r="F35" s="150" t="s">
        <v>1614</v>
      </c>
      <c r="G35" s="138" t="s">
        <v>1332</v>
      </c>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75">
      <c r="A40" s="277"/>
      <c r="B40" s="644" t="s">
        <v>168</v>
      </c>
      <c r="C40" s="645"/>
      <c r="D40" s="601" t="s">
        <v>78</v>
      </c>
      <c r="E40" s="146">
        <v>222222</v>
      </c>
      <c r="F40" s="139" t="s">
        <v>1569</v>
      </c>
      <c r="G40" s="190" t="s">
        <v>1334</v>
      </c>
      <c r="H40" s="276" t="s">
        <v>1335</v>
      </c>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1333</v>
      </c>
      <c r="E41" s="679"/>
      <c r="F41" s="679"/>
      <c r="G41" s="679"/>
      <c r="H41" s="680"/>
      <c r="I41" s="444"/>
      <c r="J41" s="438"/>
      <c r="K41" s="402" t="str">
        <f>C41</f>
        <v>i. Specify source(s) of internally generated funds spent (for example, from taxes or user fees)</v>
      </c>
      <c r="L41" s="401"/>
      <c r="M41" s="401"/>
      <c r="N41" s="401"/>
      <c r="O41" s="403" t="str">
        <f>D41</f>
        <v>Government of Senegal's internal budget (which is mostly funded with taxes)</v>
      </c>
      <c r="P41" s="401"/>
      <c r="Q41" s="401"/>
      <c r="R41" s="401"/>
      <c r="S41" s="401"/>
      <c r="T41" s="175"/>
      <c r="U41" s="175"/>
      <c r="V41" s="175"/>
      <c r="W41" s="409"/>
      <c r="X41" s="409"/>
      <c r="Z41" s="427"/>
    </row>
    <row r="42" spans="1:26" s="143" customFormat="1" ht="60">
      <c r="A42" s="277"/>
      <c r="B42" s="644" t="s">
        <v>170</v>
      </c>
      <c r="C42" s="645"/>
      <c r="D42" s="601" t="s">
        <v>89</v>
      </c>
      <c r="E42" s="146">
        <v>0</v>
      </c>
      <c r="F42" s="139" t="s">
        <v>1569</v>
      </c>
      <c r="G42" s="190" t="s">
        <v>1334</v>
      </c>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222222</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ht="90">
      <c r="A48" s="277"/>
      <c r="B48" s="644" t="s">
        <v>180</v>
      </c>
      <c r="C48" s="645"/>
      <c r="D48" s="601" t="s">
        <v>78</v>
      </c>
      <c r="E48" s="146">
        <v>3482906</v>
      </c>
      <c r="F48" s="139" t="s">
        <v>1569</v>
      </c>
      <c r="G48" s="140" t="s">
        <v>771</v>
      </c>
      <c r="H48" s="279" t="s">
        <v>1337</v>
      </c>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1336</v>
      </c>
      <c r="E49" s="755"/>
      <c r="F49" s="755"/>
      <c r="G49" s="755"/>
      <c r="H49" s="756"/>
      <c r="I49" s="148"/>
      <c r="J49" s="438"/>
      <c r="K49" s="402" t="str">
        <f>C49</f>
        <v xml:space="preserve">i. Specify source(s) of in-kind donations </v>
      </c>
      <c r="L49" s="401"/>
      <c r="M49" s="401"/>
      <c r="N49" s="401"/>
      <c r="O49" s="403" t="str">
        <f>D49</f>
        <v>USAID ($3,024,576), UNFPA ($458,330)</v>
      </c>
      <c r="P49" s="401"/>
      <c r="Q49" s="401"/>
      <c r="R49" s="401"/>
      <c r="S49" s="401"/>
      <c r="T49" s="175"/>
      <c r="U49" s="175"/>
      <c r="V49" s="175"/>
      <c r="W49" s="409"/>
      <c r="X49" s="409"/>
      <c r="Z49" s="427"/>
    </row>
    <row r="50" spans="1:26" s="143" customFormat="1">
      <c r="A50" s="277"/>
      <c r="B50" s="644" t="s">
        <v>182</v>
      </c>
      <c r="C50" s="645"/>
      <c r="D50" s="601" t="s">
        <v>89</v>
      </c>
      <c r="E50" s="146">
        <v>0</v>
      </c>
      <c r="F50" s="139" t="s">
        <v>1569</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1569</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3482906</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5.9976875292837385E-2</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3.7051280000000002</v>
      </c>
      <c r="G56" s="748" t="s">
        <v>1338</v>
      </c>
      <c r="H56" s="749"/>
      <c r="I56" s="439"/>
      <c r="J56" s="447" t="str">
        <f>G56</f>
        <v>The exceeded performance could be explained by: the forecasted $1,000,000 contraceptive need for the fiscal year doesn’t include any other charges as operational costs. It just includes the product cost. Also, the exchange rate used was 450 CFA = 1 US dollar)</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89</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77</v>
      </c>
      <c r="G59" s="741"/>
      <c r="H59" s="647"/>
      <c r="I59" s="448"/>
      <c r="J59" s="438"/>
      <c r="K59" s="402"/>
      <c r="L59" s="401"/>
      <c r="M59" s="401"/>
      <c r="N59" s="401"/>
      <c r="O59" s="401"/>
      <c r="P59" s="401"/>
      <c r="Q59" s="402" t="str">
        <f>F59</f>
        <v>The government (e.g., Central Medical Stores, MOH logistics unit, MOH procurement unit)</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1339</v>
      </c>
      <c r="G60" s="650"/>
      <c r="H60" s="651"/>
      <c r="I60" s="439"/>
      <c r="J60" s="438"/>
      <c r="K60" s="402"/>
      <c r="L60" s="401"/>
      <c r="M60" s="449">
        <f>E60</f>
        <v>0</v>
      </c>
      <c r="N60" s="401"/>
      <c r="O60" s="401"/>
      <c r="P60" s="401"/>
      <c r="Q60" s="402" t="str">
        <f>F60</f>
        <v>Central medical store</v>
      </c>
      <c r="R60" s="403" t="str">
        <f>B60</f>
        <v>a. Specify entity</v>
      </c>
      <c r="S60" s="401"/>
      <c r="T60" s="175"/>
      <c r="U60" s="175"/>
      <c r="V60" s="175"/>
      <c r="W60" s="409"/>
      <c r="X60" s="409"/>
      <c r="Z60" s="427"/>
    </row>
    <row r="61" spans="1:26" s="143" customFormat="1">
      <c r="A61" s="568"/>
      <c r="B61" s="567"/>
      <c r="C61" s="644" t="s">
        <v>193</v>
      </c>
      <c r="D61" s="644"/>
      <c r="E61" s="645"/>
      <c r="F61" s="646" t="s">
        <v>78</v>
      </c>
      <c r="G61" s="741"/>
      <c r="H61" s="647"/>
      <c r="I61" s="439"/>
      <c r="J61" s="438"/>
      <c r="K61" s="402"/>
      <c r="L61" s="401"/>
      <c r="M61" s="401"/>
      <c r="N61" s="401"/>
      <c r="O61" s="401"/>
      <c r="P61" s="401"/>
      <c r="Q61" s="402" t="str">
        <f>F61</f>
        <v>Yes</v>
      </c>
      <c r="R61" s="403" t="str">
        <f>C61</f>
        <v>i. Is this a parastatal?</v>
      </c>
      <c r="S61" s="401"/>
      <c r="T61" s="175"/>
      <c r="U61" s="175"/>
      <c r="V61" s="175"/>
      <c r="W61" s="409"/>
      <c r="X61" s="409"/>
      <c r="Z61" s="427"/>
    </row>
    <row r="62" spans="1:26" s="143" customFormat="1" ht="45.75" thickBot="1">
      <c r="A62" s="742" t="s">
        <v>194</v>
      </c>
      <c r="B62" s="633"/>
      <c r="C62" s="634"/>
      <c r="D62" s="659" t="s">
        <v>1340</v>
      </c>
      <c r="E62" s="660"/>
      <c r="F62" s="660"/>
      <c r="G62" s="660"/>
      <c r="H62" s="661"/>
      <c r="I62" s="417"/>
      <c r="J62" s="438"/>
      <c r="K62" s="402" t="str">
        <f>A62</f>
        <v xml:space="preserve">B14. Please note any additional comments about finance and procurement.
</v>
      </c>
      <c r="L62" s="401"/>
      <c r="M62" s="401"/>
      <c r="N62" s="401"/>
      <c r="O62" s="402" t="str">
        <f>D62</f>
        <v>In December 2011, at the International FP conference opening ceremony, the President promised to increase the line budget for contraceptives to CFA 100,000,000 ($250,000).</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78</v>
      </c>
      <c r="G73" s="571" t="s">
        <v>78</v>
      </c>
      <c r="H73" s="284" t="s">
        <v>78</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89</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89</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89</v>
      </c>
      <c r="E76" s="728"/>
      <c r="F76" s="571" t="s">
        <v>78</v>
      </c>
      <c r="G76" s="571" t="s">
        <v>78</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t="s">
        <v>1341</v>
      </c>
      <c r="E78" s="660"/>
      <c r="F78" s="660"/>
      <c r="G78" s="660"/>
      <c r="H78" s="661"/>
      <c r="I78" s="417"/>
      <c r="J78" s="438"/>
      <c r="K78" s="402" t="str">
        <f>A78</f>
        <v>C2. Please note any comments about the commodities offered.</v>
      </c>
      <c r="L78" s="401"/>
      <c r="M78" s="401"/>
      <c r="N78" s="401"/>
      <c r="O78" s="402" t="str">
        <f>D78</f>
        <v>CycleBeads are still offered in non-profit private-sector facilities and at the community level.</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1342</v>
      </c>
      <c r="D83" s="722" t="s">
        <v>1602</v>
      </c>
      <c r="E83" s="723"/>
      <c r="F83" s="574" t="s">
        <v>78</v>
      </c>
      <c r="G83" s="724" t="s">
        <v>78</v>
      </c>
      <c r="H83" s="725"/>
      <c r="I83" s="457"/>
      <c r="J83" s="447" t="str">
        <f>G83</f>
        <v>Yes</v>
      </c>
      <c r="K83" s="402" t="str">
        <f>B83</f>
        <v>a</v>
      </c>
      <c r="L83" s="401"/>
      <c r="M83" s="428">
        <f>E83</f>
        <v>0</v>
      </c>
      <c r="N83" s="401"/>
      <c r="O83" s="401"/>
      <c r="P83" s="401"/>
      <c r="Q83" s="401"/>
      <c r="R83" s="402"/>
      <c r="S83" s="402" t="str">
        <f>D83</f>
        <v>2008 - 2012</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1343</v>
      </c>
      <c r="F85" s="679"/>
      <c r="G85" s="679"/>
      <c r="H85" s="680"/>
      <c r="I85" s="457"/>
      <c r="J85" s="447"/>
      <c r="K85" s="402"/>
      <c r="L85" s="401"/>
      <c r="M85" s="428" t="str">
        <f>E85</f>
        <v xml:space="preserve">All sectors </v>
      </c>
      <c r="N85" s="428" t="str">
        <f>E85</f>
        <v xml:space="preserve">All sectors </v>
      </c>
      <c r="O85" s="401"/>
      <c r="P85" s="402"/>
      <c r="Q85" s="401"/>
      <c r="R85" s="402" t="str">
        <f>B85</f>
        <v>a. If yes, for which sectors (public, NGO, social marketing, commercial)?</v>
      </c>
      <c r="S85" s="401"/>
      <c r="T85" s="175"/>
      <c r="U85" s="175"/>
      <c r="V85" s="175"/>
      <c r="W85" s="409"/>
      <c r="X85" s="409"/>
      <c r="Z85" s="427"/>
    </row>
    <row r="86" spans="1:26" s="143" customFormat="1" ht="70.5" customHeight="1">
      <c r="A86" s="204"/>
      <c r="B86" s="644" t="s">
        <v>225</v>
      </c>
      <c r="C86" s="644"/>
      <c r="D86" s="645"/>
      <c r="E86" s="678" t="s">
        <v>1632</v>
      </c>
      <c r="F86" s="679"/>
      <c r="G86" s="679"/>
      <c r="H86" s="680"/>
      <c r="I86" s="457"/>
      <c r="J86" s="447"/>
      <c r="K86" s="402"/>
      <c r="L86" s="401"/>
      <c r="M86" s="428" t="str">
        <f>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N86" s="428" t="str">
        <f>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ht="45">
      <c r="A88" s="204"/>
      <c r="B88" s="644" t="s">
        <v>227</v>
      </c>
      <c r="C88" s="644"/>
      <c r="D88" s="678" t="s">
        <v>1345</v>
      </c>
      <c r="E88" s="679"/>
      <c r="F88" s="679"/>
      <c r="G88" s="679"/>
      <c r="H88" s="680"/>
      <c r="I88" s="457"/>
      <c r="J88" s="447"/>
      <c r="K88" s="402" t="str">
        <f>B88</f>
        <v>a. If yes, describe the policies.</v>
      </c>
      <c r="L88" s="401"/>
      <c r="M88" s="401"/>
      <c r="N88" s="458"/>
      <c r="O88" s="403" t="str">
        <f>D88</f>
        <v>Product brand advertising is forbidden. Private doctors cannot prescribe and dispense drugs in the same premises. Pharmacists cannot dispense most of the methods without a doctor's prescription.</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ht="120">
      <c r="A90" s="204"/>
      <c r="B90" s="644" t="s">
        <v>227</v>
      </c>
      <c r="C90" s="644"/>
      <c r="D90" s="678" t="s">
        <v>1346</v>
      </c>
      <c r="E90" s="679"/>
      <c r="F90" s="679"/>
      <c r="G90" s="679"/>
      <c r="H90" s="680"/>
      <c r="I90" s="457"/>
      <c r="J90" s="447"/>
      <c r="K90" s="402" t="str">
        <f>B90</f>
        <v>a. If yes, describe the policies.</v>
      </c>
      <c r="L90" s="401"/>
      <c r="M90" s="401"/>
      <c r="N90" s="458"/>
      <c r="O90" s="403" t="str">
        <f>D90</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75">
      <c r="A94" s="290"/>
      <c r="B94" s="204" t="s">
        <v>222</v>
      </c>
      <c r="C94" s="650" t="s">
        <v>1347</v>
      </c>
      <c r="D94" s="688"/>
      <c r="E94" s="678" t="s">
        <v>1348</v>
      </c>
      <c r="F94" s="681"/>
      <c r="G94" s="689" t="s">
        <v>1349</v>
      </c>
      <c r="H94" s="690"/>
      <c r="I94" s="463"/>
      <c r="J94" s="447" t="str">
        <f>G94</f>
        <v>Pharmacists cannot dispense without  a prescription. (Emergency contraception is available without a prescription in private pharmacies though.)</v>
      </c>
      <c r="K94" s="402"/>
      <c r="L94" s="401"/>
      <c r="M94" s="428" t="str">
        <f>E94</f>
        <v xml:space="preserve">Doctors, nurses, midwives and community health workers (CHW) are allowed to dispense (as per the RH norms and protocols revised in August 2010). </v>
      </c>
      <c r="N94" s="401"/>
      <c r="O94" s="402"/>
      <c r="P94" s="402" t="str">
        <f>C94</f>
        <v xml:space="preserve">Oral contraceptives </v>
      </c>
      <c r="Q94" s="401"/>
      <c r="R94" s="401"/>
      <c r="S94" s="401"/>
      <c r="T94" s="175"/>
      <c r="U94" s="462" t="str">
        <f>E94</f>
        <v xml:space="preserve">Doctors, nurses, midwives and community health workers (CHW) are allowed to dispense (as per the RH norms and protocols revised in August 2010). </v>
      </c>
      <c r="V94" s="175"/>
      <c r="W94" s="409"/>
      <c r="X94" s="409"/>
      <c r="Z94" s="427"/>
    </row>
    <row r="95" spans="1:26" s="143" customFormat="1" ht="105">
      <c r="A95" s="290"/>
      <c r="B95" s="204" t="s">
        <v>234</v>
      </c>
      <c r="C95" s="650" t="s">
        <v>866</v>
      </c>
      <c r="D95" s="688"/>
      <c r="E95" s="678" t="s">
        <v>1350</v>
      </c>
      <c r="F95" s="681"/>
      <c r="G95" s="689" t="s">
        <v>1351</v>
      </c>
      <c r="H95" s="690"/>
      <c r="I95" s="463"/>
      <c r="J95" s="447" t="str">
        <f>G95</f>
        <v>Private doctors are allowed to administer implants and IUDs, but they cannot keep stock in their offices. Patients must procure from pharmacies. Pharmacists cannot dispense or distribute without a prescription.</v>
      </c>
      <c r="K95" s="402"/>
      <c r="L95" s="401"/>
      <c r="M95" s="428" t="str">
        <f>E95</f>
        <v>Doctors, nurses and midwives are allowed to provide the methods.</v>
      </c>
      <c r="N95" s="401"/>
      <c r="O95" s="402"/>
      <c r="P95" s="402" t="str">
        <f>C95</f>
        <v>Implants and IUDs</v>
      </c>
      <c r="Q95" s="401"/>
      <c r="R95" s="401"/>
      <c r="S95" s="401"/>
      <c r="T95" s="175"/>
      <c r="U95" s="462" t="str">
        <f>E95</f>
        <v>Doctors, nurses and midwives are allowed to provide the methods.</v>
      </c>
      <c r="V95" s="175"/>
      <c r="W95" s="409"/>
      <c r="X95" s="409"/>
      <c r="Z95" s="427"/>
    </row>
    <row r="96" spans="1:26" s="143" customFormat="1" ht="105.75" thickBot="1">
      <c r="A96" s="290"/>
      <c r="B96" s="205" t="s">
        <v>235</v>
      </c>
      <c r="C96" s="660" t="s">
        <v>1352</v>
      </c>
      <c r="D96" s="691"/>
      <c r="E96" s="682" t="s">
        <v>1353</v>
      </c>
      <c r="F96" s="684"/>
      <c r="G96" s="692" t="s">
        <v>1354</v>
      </c>
      <c r="H96" s="693"/>
      <c r="I96" s="463"/>
      <c r="J96" s="447" t="str">
        <f>G96</f>
        <v>Private doctors are allowed to administer injectables, but they cannot keep stock in their offices. Patients must procure from pharmacies. Pharmacists cannot dispense or distribute without  a prescription.</v>
      </c>
      <c r="K96" s="402"/>
      <c r="L96" s="401"/>
      <c r="M96" s="428" t="str">
        <f>E96</f>
        <v xml:space="preserve">Doctors, nurses, midwives, and CHWs (as per the 2010 RH norms and protocols) can provide injectables. </v>
      </c>
      <c r="N96" s="401"/>
      <c r="O96" s="402"/>
      <c r="P96" s="402" t="str">
        <f>C96</f>
        <v xml:space="preserve">Injectables </v>
      </c>
      <c r="Q96" s="401"/>
      <c r="R96" s="401"/>
      <c r="S96" s="401"/>
      <c r="T96" s="175"/>
      <c r="U96" s="462" t="str">
        <f>E96</f>
        <v xml:space="preserve">Doctors, nurses, midwives, and CHWs (as per the 2010 RH norms and protocols) can provide injectables. </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78</v>
      </c>
      <c r="H104" s="647"/>
      <c r="I104" s="463"/>
      <c r="J104" s="447" t="str">
        <f>G104</f>
        <v>Yes</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78</v>
      </c>
      <c r="H105" s="647"/>
      <c r="I105" s="463"/>
      <c r="J105" s="447" t="str">
        <f>G105</f>
        <v>Yes</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78</v>
      </c>
      <c r="H106" s="647"/>
      <c r="I106" s="463"/>
      <c r="J106" s="447" t="str">
        <f>G106</f>
        <v>Yes</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ht="30">
      <c r="A107" s="204"/>
      <c r="B107" s="191"/>
      <c r="C107" s="192" t="s">
        <v>247</v>
      </c>
      <c r="D107" s="678" t="s">
        <v>1355</v>
      </c>
      <c r="E107" s="679"/>
      <c r="F107" s="679"/>
      <c r="G107" s="679"/>
      <c r="H107" s="680"/>
      <c r="I107" s="463"/>
      <c r="J107" s="447"/>
      <c r="K107" s="402" t="str">
        <f>C107</f>
        <v>i. If yes, describe the exemptions.</v>
      </c>
      <c r="L107" s="401"/>
      <c r="M107" s="401"/>
      <c r="N107" s="458"/>
      <c r="O107" s="403" t="str">
        <f>D107</f>
        <v>The local committee determines who cannot afford to pay. There are no specific groups exempted from payment.</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78</v>
      </c>
      <c r="H117" s="647"/>
      <c r="I117" s="214"/>
      <c r="J117" s="447" t="str">
        <f>G117</f>
        <v>Yes</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78</v>
      </c>
      <c r="H118" s="647"/>
      <c r="I118" s="214"/>
      <c r="J118" s="447" t="str">
        <f t="shared" si="3"/>
        <v>Yes</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1356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t="s">
        <v>1357</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1358</v>
      </c>
      <c r="E121" s="650"/>
      <c r="F121" s="650"/>
      <c r="G121" s="650"/>
      <c r="H121" s="651"/>
      <c r="I121" s="214"/>
      <c r="J121" s="473"/>
      <c r="K121" s="402" t="str">
        <f>A121</f>
        <v xml:space="preserve">D10. Name of the list(s)
</v>
      </c>
      <c r="L121" s="402"/>
      <c r="M121" s="401"/>
      <c r="N121" s="401"/>
      <c r="O121" s="402" t="str">
        <f>D121</f>
        <v xml:space="preserve">Liste Nationale des Medicaments Essentiels </v>
      </c>
      <c r="P121" s="401"/>
      <c r="R121" s="401"/>
      <c r="S121" s="412"/>
      <c r="T121" s="413"/>
      <c r="U121" s="413"/>
      <c r="V121" s="413"/>
      <c r="W121" s="414"/>
      <c r="X121" s="414"/>
      <c r="Z121" s="474"/>
    </row>
    <row r="122" spans="1:26" s="209" customFormat="1" ht="34.5" customHeight="1">
      <c r="A122" s="652" t="s">
        <v>260</v>
      </c>
      <c r="B122" s="644"/>
      <c r="C122" s="645"/>
      <c r="D122" s="649" t="s">
        <v>1359</v>
      </c>
      <c r="E122" s="650"/>
      <c r="F122" s="650"/>
      <c r="G122" s="650"/>
      <c r="H122" s="651"/>
      <c r="I122" s="214"/>
      <c r="J122" s="473"/>
      <c r="K122" s="402" t="str">
        <f>A122</f>
        <v xml:space="preserve">D11. Notes about the list(s)
</v>
      </c>
      <c r="L122" s="402"/>
      <c r="M122" s="401"/>
      <c r="N122" s="401"/>
      <c r="O122" s="402" t="str">
        <f>D122</f>
        <v>It will be updated later in 2012.</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2007</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78</v>
      </c>
      <c r="H125" s="647"/>
      <c r="I125" s="214"/>
      <c r="J125" s="447" t="str">
        <f>G125</f>
        <v>Yes</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38.25" customHeight="1" thickBot="1">
      <c r="A129" s="204" t="s">
        <v>267</v>
      </c>
      <c r="B129" s="644" t="s">
        <v>268</v>
      </c>
      <c r="C129" s="645"/>
      <c r="D129" s="659" t="s">
        <v>1360</v>
      </c>
      <c r="E129" s="660"/>
      <c r="F129" s="660"/>
      <c r="G129" s="660"/>
      <c r="H129" s="661"/>
      <c r="I129" s="214"/>
      <c r="J129" s="473"/>
      <c r="K129" s="402" t="str">
        <f>B129</f>
        <v>f. Notes about the Poverty Reduction Strategy Paper</v>
      </c>
      <c r="L129" s="402"/>
      <c r="M129" s="401"/>
      <c r="N129" s="401"/>
      <c r="O129" s="402" t="str">
        <f>D129</f>
        <v>USAID &amp; partners have been trying to incorporate CPR and FP as key areas for inclusion in the PRSP.</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89</v>
      </c>
      <c r="H134" s="647"/>
      <c r="I134" s="417"/>
      <c r="J134" s="447" t="str">
        <f t="shared" si="5"/>
        <v>No</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78</v>
      </c>
      <c r="H135" s="647"/>
      <c r="I135" s="417"/>
      <c r="J135" s="447" t="str">
        <f t="shared" si="5"/>
        <v>Yes</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78</v>
      </c>
      <c r="H136" s="647"/>
      <c r="I136" s="417"/>
      <c r="J136" s="447" t="str">
        <f t="shared" si="5"/>
        <v>Yes</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89</v>
      </c>
      <c r="H137" s="647"/>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78</v>
      </c>
      <c r="H140" s="647"/>
      <c r="I140" s="417"/>
      <c r="J140" s="447" t="str">
        <f t="shared" si="5"/>
        <v>Yes</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89</v>
      </c>
      <c r="H141" s="647"/>
      <c r="I141" s="417"/>
      <c r="J141" s="447" t="str">
        <f t="shared" si="5"/>
        <v>No</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1569</v>
      </c>
      <c r="G142" s="650"/>
      <c r="H142" s="651"/>
      <c r="I142" s="417"/>
      <c r="J142" s="447"/>
      <c r="K142" s="402"/>
      <c r="L142" s="401"/>
      <c r="M142" s="402"/>
      <c r="N142" s="401"/>
      <c r="O142" s="401"/>
      <c r="P142" s="401"/>
      <c r="Q142" s="402" t="str">
        <f>F142</f>
        <v>01/11 - 12/11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1361</v>
      </c>
      <c r="G143" s="650"/>
      <c r="H143" s="651"/>
      <c r="I143" s="417"/>
      <c r="J143" s="447"/>
      <c r="K143" s="402"/>
      <c r="L143" s="402"/>
      <c r="M143" s="401"/>
      <c r="N143" s="401"/>
      <c r="O143" s="401"/>
      <c r="P143" s="401"/>
      <c r="Q143" s="402" t="str">
        <f>F143</f>
        <v>Contraceptive Procurement Tables (CPTs), Logistic Management Information System and Reports.</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138.75" customHeight="1" thickBot="1">
      <c r="A147" s="637" t="s">
        <v>277</v>
      </c>
      <c r="B147" s="638"/>
      <c r="C147" s="639"/>
      <c r="D147" s="640" t="s">
        <v>1362</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600-000000000000}">
      <formula1>$Y$1:$Y$14</formula1>
    </dataValidation>
    <dataValidation type="list" allowBlank="1" showInputMessage="1" showErrorMessage="1" error="Please choose from the dropdown list." sqref="H24" xr:uid="{00000000-0002-0000-2600-000001000000}">
      <formula1>$O$1:$O$7</formula1>
    </dataValidation>
    <dataValidation type="list" allowBlank="1" showInputMessage="1" showErrorMessage="1" error="Please choose from the dropdown list." sqref="F59:H59" xr:uid="{00000000-0002-0000-26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6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6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xr:uid="{00000000-0002-0000-2600-000005000000}">
      <formula1>$W$1:$W$5</formula1>
    </dataValidation>
  </dataValidations>
  <hyperlinks>
    <hyperlink ref="A5:C5" location="Introduction!R10" display="To jump to the Introduction sheet, click here." xr:uid="{00000000-0004-0000-26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I47"/>
  <sheetViews>
    <sheetView zoomScaleNormal="100" workbookViewId="0">
      <pane xSplit="1" ySplit="2" topLeftCell="B3" activePane="bottomRight" state="frozen"/>
      <selection pane="bottomRight" activeCell="HJ2" sqref="HJ2"/>
      <selection pane="bottomLeft" activeCell="A3" sqref="A3"/>
      <selection pane="topRight" activeCell="B1" sqref="B1"/>
    </sheetView>
  </sheetViews>
  <sheetFormatPr defaultRowHeight="30" customHeight="1" outlineLevelCol="1"/>
  <cols>
    <col min="1" max="1" width="17.85546875" style="107"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5" width="17.140625" customWidth="1"/>
    <col min="36" max="36" width="17.140625" customWidth="1" outlineLevel="1"/>
    <col min="37" max="37" width="17.140625" customWidth="1"/>
    <col min="38" max="40" width="17.140625" customWidth="1" outlineLevel="1"/>
    <col min="41" max="41" width="33.7109375" customWidth="1"/>
    <col min="42" max="42" width="23" style="109" customWidth="1" outlineLevel="1"/>
    <col min="43" max="43" width="21.28515625" style="109" customWidth="1" outlineLevel="1"/>
    <col min="44" max="44" width="20.28515625" style="109" customWidth="1"/>
    <col min="45" max="47" width="21.28515625" style="109" customWidth="1" outlineLevel="1"/>
    <col min="48" max="48" width="35.140625" style="109" customWidth="1" outlineLevel="1"/>
    <col min="49" max="49" width="20.28515625" style="109" customWidth="1" outlineLevel="1"/>
    <col min="50" max="50" width="20.28515625" style="109" customWidth="1"/>
    <col min="51" max="53" width="21.28515625" style="109" customWidth="1" outlineLevel="1"/>
    <col min="54" max="54" width="41" style="109" customWidth="1"/>
    <col min="55" max="55" width="31.140625" style="109" customWidth="1" outlineLevel="1"/>
    <col min="56" max="56" width="23.140625" style="109" bestFit="1" customWidth="1"/>
    <col min="57" max="57" width="31.140625" style="109" customWidth="1"/>
    <col min="58" max="58" width="29" style="109" customWidth="1" outlineLevel="1"/>
    <col min="59" max="59" width="29" style="109" customWidth="1"/>
    <col min="60" max="62" width="29" style="109" customWidth="1" outlineLevel="1"/>
    <col min="63" max="63" width="29" style="109" customWidth="1" outlineLevel="1" collapsed="1"/>
    <col min="64" max="64" width="29" style="109" customWidth="1"/>
    <col min="65" max="67" width="29" style="109" customWidth="1" outlineLevel="1"/>
    <col min="68" max="68" width="29" style="109" customWidth="1" outlineLevel="1" collapsed="1"/>
    <col min="69" max="69" width="29" style="109" customWidth="1"/>
    <col min="70" max="72" width="29" style="109" customWidth="1" outlineLevel="1"/>
    <col min="73" max="73" width="29" style="109" customWidth="1"/>
    <col min="74" max="74" width="29" style="109" customWidth="1" outlineLevel="1"/>
    <col min="75" max="75" width="60.140625" style="110" customWidth="1"/>
    <col min="76" max="76" width="32.140625" style="110" customWidth="1" outlineLevel="1"/>
    <col min="77" max="77" width="32.140625" style="110" customWidth="1"/>
    <col min="78" max="78" width="32.140625" style="110" customWidth="1" outlineLevel="1"/>
    <col min="79" max="79" width="32.140625" style="110" customWidth="1"/>
    <col min="80" max="80" width="32.140625" style="110" customWidth="1" outlineLevel="1"/>
    <col min="81" max="81" width="22.140625" customWidth="1"/>
    <col min="82" max="82" width="20.85546875" customWidth="1"/>
    <col min="83" max="83" width="16.85546875" customWidth="1" outlineLevel="1"/>
    <col min="84" max="84" width="22.28515625" customWidth="1" outlineLevel="1"/>
    <col min="85" max="85" width="3.28515625" bestFit="1" customWidth="1"/>
    <col min="86" max="86" width="21.85546875" customWidth="1"/>
    <col min="87" max="97" width="16" customWidth="1"/>
    <col min="98" max="98" width="16" customWidth="1" outlineLevel="1"/>
    <col min="99" max="99" width="23.85546875" customWidth="1"/>
    <col min="100" max="100" width="15.28515625" customWidth="1"/>
    <col min="101" max="101" width="16.7109375" customWidth="1"/>
    <col min="102" max="102" width="15.7109375" customWidth="1"/>
    <col min="103" max="103" width="12.42578125" customWidth="1"/>
    <col min="104" max="104" width="13.7109375" customWidth="1"/>
    <col min="105" max="105" width="13.5703125" customWidth="1"/>
    <col min="106" max="106" width="15" customWidth="1"/>
    <col min="107" max="110" width="15.28515625" customWidth="1"/>
    <col min="111" max="111" width="15.85546875" customWidth="1" outlineLevel="1"/>
    <col min="112" max="112" width="22.140625" customWidth="1"/>
    <col min="113" max="113" width="13.85546875" customWidth="1"/>
    <col min="114" max="114" width="15.7109375" customWidth="1"/>
    <col min="115" max="115" width="15.42578125" customWidth="1"/>
    <col min="116" max="117" width="13.7109375" customWidth="1"/>
    <col min="118" max="118" width="12.7109375" customWidth="1"/>
    <col min="119" max="119" width="12.85546875" customWidth="1"/>
    <col min="120" max="120" width="16.140625" customWidth="1"/>
    <col min="121" max="122" width="17.28515625" customWidth="1"/>
    <col min="123" max="123" width="19.7109375" customWidth="1"/>
    <col min="124" max="124" width="19.7109375" customWidth="1" outlineLevel="1"/>
    <col min="125" max="125" width="18.28515625" customWidth="1"/>
    <col min="126" max="136" width="14.140625" customWidth="1"/>
    <col min="137" max="138" width="14.140625" customWidth="1" outlineLevel="1"/>
    <col min="139" max="139" width="3.28515625" bestFit="1" customWidth="1"/>
    <col min="140" max="140" width="23" customWidth="1"/>
    <col min="141" max="141" width="16.5703125" customWidth="1" outlineLevel="1"/>
    <col min="142" max="142" width="18.7109375" customWidth="1" outlineLevel="1"/>
    <col min="143" max="143" width="14.7109375" customWidth="1" outlineLevel="1"/>
    <col min="144" max="144" width="16" customWidth="1"/>
    <col min="145" max="145" width="16.42578125" customWidth="1"/>
    <col min="146" max="146" width="15.140625" customWidth="1" outlineLevel="1"/>
    <col min="147" max="147" width="19.42578125" customWidth="1" outlineLevel="1"/>
    <col min="148" max="148" width="24.42578125" customWidth="1"/>
    <col min="149" max="151" width="18" customWidth="1" outlineLevel="1"/>
    <col min="152" max="152" width="17.42578125" customWidth="1"/>
    <col min="153" max="153" width="15.42578125" customWidth="1" outlineLevel="1"/>
    <col min="154" max="154" width="19.7109375" customWidth="1" outlineLevel="1"/>
    <col min="155" max="155" width="17" customWidth="1" outlineLevel="1"/>
    <col min="156" max="156" width="13.5703125" customWidth="1" outlineLevel="1"/>
    <col min="157" max="158" width="19" customWidth="1" outlineLevel="1"/>
    <col min="159" max="159" width="14.42578125" customWidth="1" outlineLevel="1"/>
    <col min="160" max="160" width="15.5703125" customWidth="1" outlineLevel="1"/>
    <col min="161" max="161" width="16.28515625" customWidth="1" outlineLevel="1"/>
    <col min="162" max="162" width="20.85546875" customWidth="1" outlineLevel="1" collapsed="1"/>
    <col min="163" max="163" width="16.7109375" customWidth="1"/>
    <col min="164" max="165" width="21.140625" customWidth="1" outlineLevel="1"/>
    <col min="166" max="166" width="17.85546875" customWidth="1"/>
    <col min="167" max="168" width="17.85546875" customWidth="1" outlineLevel="1"/>
    <col min="169" max="169" width="18.140625" customWidth="1" outlineLevel="1"/>
    <col min="170" max="170" width="17.7109375" customWidth="1" outlineLevel="1"/>
    <col min="171" max="171" width="21.140625" customWidth="1" outlineLevel="1"/>
    <col min="172" max="172" width="17.85546875" customWidth="1" outlineLevel="1" collapsed="1"/>
    <col min="173" max="173" width="13.5703125" customWidth="1"/>
    <col min="174" max="174" width="14.5703125" customWidth="1"/>
    <col min="175" max="175" width="18" customWidth="1"/>
    <col min="176" max="176" width="14.5703125" customWidth="1" outlineLevel="1"/>
    <col min="177" max="177" width="17.42578125" customWidth="1"/>
    <col min="178" max="178" width="15.5703125" customWidth="1"/>
    <col min="179" max="179" width="14.42578125" customWidth="1"/>
    <col min="180" max="180" width="16" customWidth="1"/>
    <col min="181" max="181" width="15.7109375" customWidth="1"/>
    <col min="182" max="182" width="13.5703125" customWidth="1"/>
    <col min="183" max="183" width="14" customWidth="1"/>
    <col min="184" max="184" width="15.5703125" customWidth="1"/>
    <col min="185" max="186" width="17.7109375" customWidth="1"/>
    <col min="187" max="187" width="16" customWidth="1" outlineLevel="1"/>
    <col min="188" max="188" width="19.7109375" customWidth="1" outlineLevel="1"/>
    <col min="189" max="191" width="16.140625" customWidth="1" outlineLevel="1"/>
    <col min="192" max="192" width="12.85546875" customWidth="1"/>
    <col min="193" max="193" width="19.140625" customWidth="1" outlineLevel="1"/>
    <col min="194" max="194" width="15.28515625" customWidth="1"/>
    <col min="195" max="196" width="16.42578125" customWidth="1"/>
    <col min="197" max="197" width="16.85546875" customWidth="1"/>
    <col min="198" max="198" width="16.85546875" customWidth="1" outlineLevel="1"/>
    <col min="199" max="199" width="3.28515625" bestFit="1" customWidth="1"/>
    <col min="200" max="200" width="18.28515625" customWidth="1"/>
    <col min="201" max="201" width="21" customWidth="1"/>
    <col min="202" max="207" width="14.28515625" customWidth="1"/>
    <col min="208" max="208" width="15.85546875" customWidth="1"/>
    <col min="209" max="210" width="13.7109375" customWidth="1"/>
    <col min="211" max="212" width="13.85546875" customWidth="1" outlineLevel="1"/>
    <col min="213" max="215" width="13.85546875" customWidth="1"/>
    <col min="216" max="216" width="18.5703125" customWidth="1" outlineLevel="1"/>
  </cols>
  <sheetData>
    <row r="1" spans="1:217" s="134" customFormat="1" ht="55.5" customHeight="1">
      <c r="A1" s="237"/>
      <c r="B1" s="237"/>
      <c r="C1" s="237"/>
      <c r="D1" s="784" t="s">
        <v>278</v>
      </c>
      <c r="E1" s="784"/>
      <c r="F1" s="784"/>
      <c r="G1" s="782" t="s">
        <v>98</v>
      </c>
      <c r="H1" s="782"/>
      <c r="I1" s="786" t="s">
        <v>279</v>
      </c>
      <c r="J1" s="787"/>
      <c r="K1" s="787"/>
      <c r="L1" s="780" t="s">
        <v>280</v>
      </c>
      <c r="M1" s="780"/>
      <c r="N1" s="780"/>
      <c r="O1" s="780" t="s">
        <v>281</v>
      </c>
      <c r="P1" s="780"/>
      <c r="Q1" s="780" t="s">
        <v>282</v>
      </c>
      <c r="R1" s="780"/>
      <c r="S1" s="556" t="s">
        <v>283</v>
      </c>
      <c r="T1" s="783" t="s">
        <v>284</v>
      </c>
      <c r="U1" s="783"/>
      <c r="V1" s="236"/>
      <c r="W1" s="1108"/>
      <c r="Y1" s="238"/>
      <c r="Z1" s="238"/>
      <c r="AA1" s="238"/>
      <c r="AB1" s="238"/>
      <c r="AC1" s="784" t="s">
        <v>278</v>
      </c>
      <c r="AD1" s="784"/>
      <c r="AE1" s="784"/>
      <c r="AF1" s="784"/>
      <c r="AG1" s="784"/>
      <c r="AH1" s="238"/>
      <c r="AI1" s="238"/>
      <c r="AJ1" s="238"/>
      <c r="AK1" s="238"/>
      <c r="AL1" s="238"/>
      <c r="AM1" s="238"/>
      <c r="AN1" s="238"/>
      <c r="AO1" s="245" t="s">
        <v>98</v>
      </c>
      <c r="AP1" s="239"/>
      <c r="AQ1" s="237"/>
      <c r="AS1" s="237"/>
      <c r="AT1" s="1108"/>
      <c r="AU1" s="237"/>
      <c r="AV1" s="237"/>
      <c r="AW1" s="1108"/>
      <c r="AX1" s="237"/>
      <c r="AY1" s="237"/>
      <c r="AZ1" s="1108"/>
      <c r="BA1" s="237"/>
      <c r="BB1" s="237"/>
      <c r="BC1" s="237"/>
      <c r="BD1" s="237"/>
      <c r="BE1" s="237"/>
      <c r="BF1" s="237"/>
      <c r="BG1" s="237"/>
      <c r="BH1" s="237"/>
      <c r="BI1" s="1108"/>
      <c r="BJ1" s="237"/>
      <c r="BK1" s="1108"/>
      <c r="BL1" s="237"/>
      <c r="BM1" s="1108"/>
      <c r="BN1" s="1108"/>
      <c r="BO1" s="237"/>
      <c r="BP1" s="237"/>
      <c r="BQ1" s="1109"/>
      <c r="BR1" s="237"/>
      <c r="BS1" s="1108"/>
      <c r="BT1" s="237"/>
      <c r="BU1" s="237"/>
      <c r="BV1" s="237"/>
      <c r="BW1" s="1108"/>
      <c r="BX1" s="1108"/>
      <c r="BY1" s="1108"/>
      <c r="BZ1" s="1108"/>
      <c r="CA1" s="237"/>
      <c r="CB1" s="237"/>
      <c r="CC1" s="237"/>
      <c r="CD1" s="237"/>
      <c r="CE1" s="237"/>
      <c r="CF1" s="248"/>
      <c r="CG1" s="784" t="s">
        <v>285</v>
      </c>
      <c r="CH1" s="784"/>
      <c r="CI1" s="784"/>
      <c r="CJ1" s="784"/>
      <c r="CL1" s="782" t="s">
        <v>98</v>
      </c>
      <c r="CM1" s="782"/>
      <c r="CN1" s="575"/>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1108"/>
      <c r="DW1" s="237"/>
      <c r="DX1" s="237"/>
      <c r="DY1" s="237"/>
      <c r="DZ1" s="237"/>
      <c r="EA1" s="237"/>
      <c r="EB1" s="237"/>
      <c r="EC1" s="237"/>
      <c r="ED1" s="237"/>
      <c r="EE1" s="237"/>
      <c r="EF1" s="237"/>
      <c r="EG1" s="237"/>
      <c r="EH1" s="248"/>
      <c r="EI1" s="784" t="s">
        <v>278</v>
      </c>
      <c r="EJ1" s="784"/>
      <c r="EK1" s="784"/>
      <c r="EL1" s="784"/>
      <c r="EM1" s="784"/>
      <c r="EN1" s="784"/>
      <c r="EP1" s="245"/>
      <c r="EQ1" s="237"/>
      <c r="ER1" s="245" t="s">
        <v>98</v>
      </c>
      <c r="ES1" s="237"/>
      <c r="ET1" s="237"/>
      <c r="EU1" s="237"/>
      <c r="EV1" s="785"/>
      <c r="EW1" s="785"/>
      <c r="EX1" s="785"/>
      <c r="EY1" s="785"/>
      <c r="EZ1" s="785"/>
      <c r="FA1" s="785"/>
      <c r="FB1" s="785"/>
      <c r="FC1" s="785"/>
      <c r="FD1" s="785"/>
      <c r="FE1" s="785"/>
      <c r="FF1" s="785"/>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1108"/>
      <c r="GK1" s="237"/>
      <c r="GL1" s="1108"/>
      <c r="GM1" s="237"/>
      <c r="GN1" s="237"/>
      <c r="GO1" s="237"/>
      <c r="GP1" s="237"/>
      <c r="GQ1" s="781" t="s">
        <v>278</v>
      </c>
      <c r="GR1" s="781"/>
      <c r="GS1" s="781"/>
      <c r="GT1" s="781"/>
      <c r="GU1" s="1110"/>
      <c r="GW1" s="1110"/>
      <c r="GX1" s="1110"/>
      <c r="GY1" s="237"/>
      <c r="GZ1" s="782" t="s">
        <v>98</v>
      </c>
      <c r="HA1" s="782"/>
      <c r="HB1" s="237"/>
      <c r="HC1" s="1108"/>
      <c r="HD1" s="237"/>
      <c r="HE1" s="237"/>
      <c r="HF1" s="237"/>
      <c r="HG1" s="237"/>
      <c r="HH1" s="237"/>
      <c r="HI1" s="237"/>
    </row>
    <row r="2" spans="1:217" s="111" customFormat="1" ht="267.75">
      <c r="A2" s="534" t="s">
        <v>286</v>
      </c>
      <c r="B2" s="135" t="s">
        <v>120</v>
      </c>
      <c r="C2" s="96" t="s">
        <v>287</v>
      </c>
      <c r="D2" s="240" t="s">
        <v>288</v>
      </c>
      <c r="E2" s="240" t="s">
        <v>125</v>
      </c>
      <c r="F2" s="240" t="s">
        <v>289</v>
      </c>
      <c r="G2" s="240" t="s">
        <v>290</v>
      </c>
      <c r="H2" s="240" t="s">
        <v>291</v>
      </c>
      <c r="I2" s="240" t="s">
        <v>292</v>
      </c>
      <c r="J2" s="240" t="s">
        <v>293</v>
      </c>
      <c r="K2" s="240" t="s">
        <v>294</v>
      </c>
      <c r="L2" s="97" t="s">
        <v>295</v>
      </c>
      <c r="M2" s="97" t="s">
        <v>296</v>
      </c>
      <c r="N2" s="97" t="s">
        <v>297</v>
      </c>
      <c r="O2" s="97" t="s">
        <v>298</v>
      </c>
      <c r="P2" s="97" t="s">
        <v>299</v>
      </c>
      <c r="Q2" s="97" t="s">
        <v>300</v>
      </c>
      <c r="R2" s="97" t="s">
        <v>301</v>
      </c>
      <c r="S2" s="97" t="s">
        <v>302</v>
      </c>
      <c r="T2" s="97" t="s">
        <v>303</v>
      </c>
      <c r="U2" s="240" t="s">
        <v>304</v>
      </c>
      <c r="V2" s="240" t="s">
        <v>305</v>
      </c>
      <c r="W2" s="97" t="s">
        <v>306</v>
      </c>
      <c r="X2" s="97" t="s">
        <v>307</v>
      </c>
      <c r="Y2" s="97" t="s">
        <v>308</v>
      </c>
      <c r="Z2" s="98" t="s">
        <v>309</v>
      </c>
      <c r="AA2" s="98" t="s">
        <v>310</v>
      </c>
      <c r="AB2" s="241" t="s">
        <v>311</v>
      </c>
      <c r="AC2" s="242" t="s">
        <v>146</v>
      </c>
      <c r="AD2" s="256" t="s">
        <v>312</v>
      </c>
      <c r="AE2" s="256" t="s">
        <v>313</v>
      </c>
      <c r="AF2" s="257" t="s">
        <v>314</v>
      </c>
      <c r="AG2" s="257" t="s">
        <v>315</v>
      </c>
      <c r="AH2" s="257" t="s">
        <v>316</v>
      </c>
      <c r="AI2" s="256" t="s">
        <v>317</v>
      </c>
      <c r="AJ2" s="258" t="s">
        <v>318</v>
      </c>
      <c r="AK2" s="231" t="s">
        <v>319</v>
      </c>
      <c r="AL2" s="231" t="s">
        <v>320</v>
      </c>
      <c r="AM2" s="231" t="s">
        <v>321</v>
      </c>
      <c r="AN2" s="243" t="s">
        <v>322</v>
      </c>
      <c r="AO2" s="244" t="s">
        <v>323</v>
      </c>
      <c r="AP2" s="114" t="s">
        <v>324</v>
      </c>
      <c r="AQ2" s="114" t="s">
        <v>325</v>
      </c>
      <c r="AR2" s="115" t="s">
        <v>326</v>
      </c>
      <c r="AS2" s="115" t="s">
        <v>327</v>
      </c>
      <c r="AT2" s="115" t="s">
        <v>328</v>
      </c>
      <c r="AU2" s="115" t="s">
        <v>329</v>
      </c>
      <c r="AV2" s="261" t="s">
        <v>330</v>
      </c>
      <c r="AW2" s="117" t="s">
        <v>331</v>
      </c>
      <c r="AX2" s="117" t="s">
        <v>332</v>
      </c>
      <c r="AY2" s="117" t="s">
        <v>333</v>
      </c>
      <c r="AZ2" s="117" t="s">
        <v>334</v>
      </c>
      <c r="BA2" s="117" t="s">
        <v>335</v>
      </c>
      <c r="BB2" s="99" t="s">
        <v>336</v>
      </c>
      <c r="BC2" s="99" t="s">
        <v>337</v>
      </c>
      <c r="BD2" s="230" t="s">
        <v>338</v>
      </c>
      <c r="BE2" s="128" t="s">
        <v>339</v>
      </c>
      <c r="BF2" s="127" t="s">
        <v>340</v>
      </c>
      <c r="BG2" s="127" t="s">
        <v>341</v>
      </c>
      <c r="BH2" s="127" t="s">
        <v>342</v>
      </c>
      <c r="BI2" s="127" t="s">
        <v>343</v>
      </c>
      <c r="BJ2" s="127" t="s">
        <v>344</v>
      </c>
      <c r="BK2" s="259" t="s">
        <v>345</v>
      </c>
      <c r="BL2" s="231" t="s">
        <v>346</v>
      </c>
      <c r="BM2" s="231" t="s">
        <v>347</v>
      </c>
      <c r="BN2" s="231" t="s">
        <v>348</v>
      </c>
      <c r="BO2" s="231" t="s">
        <v>349</v>
      </c>
      <c r="BP2" s="260" t="s">
        <v>350</v>
      </c>
      <c r="BQ2" s="232" t="s">
        <v>351</v>
      </c>
      <c r="BR2" s="232" t="s">
        <v>352</v>
      </c>
      <c r="BS2" s="232" t="s">
        <v>353</v>
      </c>
      <c r="BT2" s="232" t="s">
        <v>354</v>
      </c>
      <c r="BU2" s="230" t="s">
        <v>355</v>
      </c>
      <c r="BV2" s="230" t="s">
        <v>356</v>
      </c>
      <c r="BW2" s="100" t="s">
        <v>357</v>
      </c>
      <c r="BX2" s="100" t="s">
        <v>358</v>
      </c>
      <c r="BY2" s="233" t="s">
        <v>359</v>
      </c>
      <c r="BZ2" s="233" t="s">
        <v>360</v>
      </c>
      <c r="CA2" s="233" t="s">
        <v>361</v>
      </c>
      <c r="CB2" s="233" t="s">
        <v>362</v>
      </c>
      <c r="CC2" s="261" t="s">
        <v>363</v>
      </c>
      <c r="CD2" s="261" t="s">
        <v>364</v>
      </c>
      <c r="CE2" s="261" t="s">
        <v>365</v>
      </c>
      <c r="CF2" s="253" t="s">
        <v>366</v>
      </c>
      <c r="CG2" s="254" t="s">
        <v>195</v>
      </c>
      <c r="CH2" s="265" t="s">
        <v>367</v>
      </c>
      <c r="CI2" s="265" t="s">
        <v>368</v>
      </c>
      <c r="CJ2" s="265" t="s">
        <v>369</v>
      </c>
      <c r="CK2" s="265" t="s">
        <v>370</v>
      </c>
      <c r="CL2" s="265" t="s">
        <v>371</v>
      </c>
      <c r="CM2" s="265" t="s">
        <v>372</v>
      </c>
      <c r="CN2" s="265" t="s">
        <v>373</v>
      </c>
      <c r="CO2" s="265" t="s">
        <v>374</v>
      </c>
      <c r="CP2" s="265" t="s">
        <v>375</v>
      </c>
      <c r="CQ2" s="265" t="s">
        <v>376</v>
      </c>
      <c r="CR2" s="265" t="s">
        <v>377</v>
      </c>
      <c r="CS2" s="265" t="s">
        <v>378</v>
      </c>
      <c r="CT2" s="265" t="s">
        <v>379</v>
      </c>
      <c r="CU2" s="101" t="s">
        <v>380</v>
      </c>
      <c r="CV2" s="102" t="s">
        <v>381</v>
      </c>
      <c r="CW2" s="102" t="s">
        <v>382</v>
      </c>
      <c r="CX2" s="102" t="s">
        <v>383</v>
      </c>
      <c r="CY2" s="102" t="s">
        <v>384</v>
      </c>
      <c r="CZ2" s="102" t="s">
        <v>385</v>
      </c>
      <c r="DA2" s="102" t="s">
        <v>386</v>
      </c>
      <c r="DB2" s="102" t="s">
        <v>387</v>
      </c>
      <c r="DC2" s="102" t="s">
        <v>388</v>
      </c>
      <c r="DD2" s="102" t="s">
        <v>389</v>
      </c>
      <c r="DE2" s="102" t="s">
        <v>390</v>
      </c>
      <c r="DF2" s="102" t="s">
        <v>391</v>
      </c>
      <c r="DG2" s="102" t="s">
        <v>392</v>
      </c>
      <c r="DH2" s="264" t="s">
        <v>393</v>
      </c>
      <c r="DI2" s="264" t="s">
        <v>394</v>
      </c>
      <c r="DJ2" s="264" t="s">
        <v>395</v>
      </c>
      <c r="DK2" s="264" t="s">
        <v>396</v>
      </c>
      <c r="DL2" s="264" t="s">
        <v>397</v>
      </c>
      <c r="DM2" s="264" t="s">
        <v>398</v>
      </c>
      <c r="DN2" s="264" t="s">
        <v>399</v>
      </c>
      <c r="DO2" s="264" t="s">
        <v>400</v>
      </c>
      <c r="DP2" s="264" t="s">
        <v>401</v>
      </c>
      <c r="DQ2" s="264" t="s">
        <v>402</v>
      </c>
      <c r="DR2" s="264" t="s">
        <v>403</v>
      </c>
      <c r="DS2" s="264" t="s">
        <v>404</v>
      </c>
      <c r="DT2" s="264" t="s">
        <v>405</v>
      </c>
      <c r="DU2" s="265" t="s">
        <v>406</v>
      </c>
      <c r="DV2" s="265" t="s">
        <v>407</v>
      </c>
      <c r="DW2" s="265" t="s">
        <v>408</v>
      </c>
      <c r="DX2" s="265" t="s">
        <v>409</v>
      </c>
      <c r="DY2" s="265" t="s">
        <v>410</v>
      </c>
      <c r="DZ2" s="265" t="s">
        <v>411</v>
      </c>
      <c r="EA2" s="265" t="s">
        <v>412</v>
      </c>
      <c r="EB2" s="265" t="s">
        <v>413</v>
      </c>
      <c r="EC2" s="265" t="s">
        <v>414</v>
      </c>
      <c r="ED2" s="265" t="s">
        <v>415</v>
      </c>
      <c r="EE2" s="265" t="s">
        <v>416</v>
      </c>
      <c r="EF2" s="265" t="s">
        <v>417</v>
      </c>
      <c r="EG2" s="265" t="s">
        <v>418</v>
      </c>
      <c r="EH2" s="249" t="s">
        <v>419</v>
      </c>
      <c r="EI2" s="250" t="s">
        <v>420</v>
      </c>
      <c r="EJ2" s="251" t="s">
        <v>421</v>
      </c>
      <c r="EK2" s="252" t="s">
        <v>422</v>
      </c>
      <c r="EL2" s="252" t="s">
        <v>423</v>
      </c>
      <c r="EM2" s="252" t="s">
        <v>424</v>
      </c>
      <c r="EN2" s="252" t="s">
        <v>425</v>
      </c>
      <c r="EO2" s="252" t="s">
        <v>223</v>
      </c>
      <c r="EP2" s="103" t="s">
        <v>426</v>
      </c>
      <c r="EQ2" s="103" t="s">
        <v>427</v>
      </c>
      <c r="ER2" s="103" t="s">
        <v>428</v>
      </c>
      <c r="ES2" s="103" t="s">
        <v>429</v>
      </c>
      <c r="ET2" s="103" t="s">
        <v>430</v>
      </c>
      <c r="EU2" s="103" t="s">
        <v>431</v>
      </c>
      <c r="EV2" s="103" t="s">
        <v>432</v>
      </c>
      <c r="EW2" s="103" t="s">
        <v>433</v>
      </c>
      <c r="EX2" s="103" t="s">
        <v>434</v>
      </c>
      <c r="EY2" s="103" t="s">
        <v>435</v>
      </c>
      <c r="EZ2" s="103" t="s">
        <v>436</v>
      </c>
      <c r="FA2" s="103" t="s">
        <v>437</v>
      </c>
      <c r="FB2" s="103" t="s">
        <v>438</v>
      </c>
      <c r="FC2" s="103" t="s">
        <v>439</v>
      </c>
      <c r="FD2" s="103" t="s">
        <v>440</v>
      </c>
      <c r="FE2" s="103" t="s">
        <v>441</v>
      </c>
      <c r="FF2" s="103" t="s">
        <v>236</v>
      </c>
      <c r="FG2" s="103" t="s">
        <v>442</v>
      </c>
      <c r="FH2" s="103" t="s">
        <v>443</v>
      </c>
      <c r="FI2" s="103" t="s">
        <v>444</v>
      </c>
      <c r="FJ2" s="103" t="s">
        <v>445</v>
      </c>
      <c r="FK2" s="103" t="s">
        <v>446</v>
      </c>
      <c r="FL2" s="103" t="s">
        <v>447</v>
      </c>
      <c r="FM2" s="103" t="s">
        <v>448</v>
      </c>
      <c r="FN2" s="103" t="s">
        <v>449</v>
      </c>
      <c r="FO2" s="103" t="s">
        <v>450</v>
      </c>
      <c r="FP2" s="103" t="s">
        <v>451</v>
      </c>
      <c r="FQ2" s="103" t="s">
        <v>452</v>
      </c>
      <c r="FR2" s="103" t="s">
        <v>453</v>
      </c>
      <c r="FS2" s="103" t="s">
        <v>454</v>
      </c>
      <c r="FT2" s="103" t="s">
        <v>455</v>
      </c>
      <c r="FU2" s="103" t="s">
        <v>456</v>
      </c>
      <c r="FV2" s="103" t="s">
        <v>457</v>
      </c>
      <c r="FW2" s="103" t="s">
        <v>458</v>
      </c>
      <c r="FX2" s="103" t="s">
        <v>459</v>
      </c>
      <c r="FY2" s="103" t="s">
        <v>460</v>
      </c>
      <c r="FZ2" s="103" t="s">
        <v>461</v>
      </c>
      <c r="GA2" s="103" t="s">
        <v>462</v>
      </c>
      <c r="GB2" s="103" t="s">
        <v>463</v>
      </c>
      <c r="GC2" s="103" t="s">
        <v>464</v>
      </c>
      <c r="GD2" s="103" t="s">
        <v>465</v>
      </c>
      <c r="GE2" s="103" t="s">
        <v>466</v>
      </c>
      <c r="GF2" s="103" t="s">
        <v>467</v>
      </c>
      <c r="GG2" s="103" t="s">
        <v>468</v>
      </c>
      <c r="GH2" s="104" t="s">
        <v>469</v>
      </c>
      <c r="GI2" s="104" t="s">
        <v>470</v>
      </c>
      <c r="GJ2" s="103" t="s">
        <v>471</v>
      </c>
      <c r="GK2" s="103" t="s">
        <v>472</v>
      </c>
      <c r="GL2" s="103" t="s">
        <v>473</v>
      </c>
      <c r="GM2" s="103" t="s">
        <v>474</v>
      </c>
      <c r="GN2" s="103" t="s">
        <v>475</v>
      </c>
      <c r="GO2" s="103" t="s">
        <v>476</v>
      </c>
      <c r="GP2" s="103" t="s">
        <v>477</v>
      </c>
      <c r="GQ2" s="246" t="s">
        <v>269</v>
      </c>
      <c r="GR2" s="247" t="s">
        <v>478</v>
      </c>
      <c r="GS2" s="247" t="s">
        <v>479</v>
      </c>
      <c r="GT2" s="247" t="s">
        <v>480</v>
      </c>
      <c r="GU2" s="105" t="s">
        <v>481</v>
      </c>
      <c r="GV2" s="105" t="s">
        <v>482</v>
      </c>
      <c r="GW2" s="105" t="s">
        <v>483</v>
      </c>
      <c r="GX2" s="105" t="s">
        <v>484</v>
      </c>
      <c r="GY2" s="105" t="s">
        <v>485</v>
      </c>
      <c r="GZ2" s="105" t="s">
        <v>486</v>
      </c>
      <c r="HA2" s="105" t="s">
        <v>487</v>
      </c>
      <c r="HB2" s="105" t="s">
        <v>488</v>
      </c>
      <c r="HC2" s="105" t="s">
        <v>489</v>
      </c>
      <c r="HD2" s="105" t="s">
        <v>490</v>
      </c>
      <c r="HE2" s="105" t="s">
        <v>491</v>
      </c>
      <c r="HF2" s="105" t="s">
        <v>492</v>
      </c>
      <c r="HG2" s="105" t="s">
        <v>493</v>
      </c>
      <c r="HH2" s="106" t="s">
        <v>494</v>
      </c>
      <c r="HI2" s="113" t="s">
        <v>495</v>
      </c>
    </row>
    <row r="3" spans="1:217" ht="39.950000000000003" customHeight="1">
      <c r="A3" s="263" t="s">
        <v>496</v>
      </c>
      <c r="B3" s="154"/>
      <c r="C3" s="536" t="str">
        <f>IF(ISBLANK('Afghanistan 2012'!$H$12),"",'Afghanistan 2012'!$H$12)</f>
        <v>Yes</v>
      </c>
      <c r="D3" s="536" t="str">
        <f>IF(ISBLANK('Afghanistan 2012'!$D$13),"",'Afghanistan 2012'!$D$13)</f>
        <v>Contraceptive Security Sub-Committee of the Coordinated Procurement and Distribution Committee at the MoPH</v>
      </c>
      <c r="E3" s="557"/>
      <c r="F3" s="536" t="str">
        <f>IF(ISBLANK('Afghanistan 2012'!$D$15),"",'Afghanistan 2012'!$D$15)</f>
        <v>Yes</v>
      </c>
      <c r="G3" s="536" t="str">
        <f>IF(ISBLANK('Afghanistan 2012'!$F$15),"",'Afghanistan 2012'!$F$15)</f>
        <v>Futures Group/COMPRI-A Project, Afghanistan Social Marketing Organization (ASMO), Marie Stopes (very small scale)</v>
      </c>
      <c r="H3" s="536" t="str">
        <f>IF(ISBLANK('Afghanistan 2012'!$D$16),"",'Afghanistan 2012'!$D$16)</f>
        <v>Yes</v>
      </c>
      <c r="I3" s="536" t="str">
        <f>IF(ISBLANK('Afghanistan 2012'!$F$16),"",'Afghanistan 2012'!$F$16)</f>
        <v>Marie Stopes, ASMO</v>
      </c>
      <c r="J3" s="536" t="str">
        <f>IF(ISBLANK('Afghanistan 2012'!$D$17),"",'Afghanistan 2012'!$D$17)</f>
        <v>No</v>
      </c>
      <c r="K3" s="536" t="str">
        <f>IF(ISBLANK('Afghanistan 2012'!$F$17),"",'Afghanistan 2012'!$F$17)</f>
        <v/>
      </c>
      <c r="L3" s="536" t="str">
        <f>IF(ISBLANK('Afghanistan 2012'!$D$18),"",'Afghanistan 2012'!$D$18)</f>
        <v>No</v>
      </c>
      <c r="M3" s="536" t="str">
        <f>IF(ISBLANK('Afghanistan 2012'!$F$18),"",'Afghanistan 2012'!$F$18)</f>
        <v/>
      </c>
      <c r="N3" s="536" t="str">
        <f>IF(ISBLANK('Afghanistan 2012'!$D$19),"",'Afghanistan 2012'!$D$19)</f>
        <v>Yes</v>
      </c>
      <c r="O3" s="536" t="str">
        <f>IF(ISBLANK('Afghanistan 2012'!$F$19),"",'Afghanistan 2012'!$F$19)</f>
        <v>UNFPA</v>
      </c>
      <c r="P3" s="536" t="str">
        <f>IF(ISBLANK('Afghanistan 2012'!$D$20),"",'Afghanistan 2012'!$D$20)</f>
        <v>Yes</v>
      </c>
      <c r="Q3" s="536" t="str">
        <f>IF(ISBLANK('Afghanistan 2012'!$F$20),"",'Afghanistan 2012'!$F$20)</f>
        <v>Reproductive Health Department</v>
      </c>
      <c r="R3" s="536" t="str">
        <f>IF(ISBLANK('Afghanistan 2012'!$D$21),"",'Afghanistan 2012'!$D$21)</f>
        <v>Yes</v>
      </c>
      <c r="S3" s="536" t="str">
        <f>IF(ISBLANK('Afghanistan 2012'!$F$21),"",'Afghanistan 2012'!$F$21)</f>
        <v>Central Medical Store</v>
      </c>
      <c r="T3" s="536" t="str">
        <f>IF(ISBLANK('Afghanistan 2012'!$D$22),"",'Afghanistan 2012'!$D$22)</f>
        <v>No</v>
      </c>
      <c r="U3" s="536" t="str">
        <f>IF(ISBLANK('Afghanistan 2012'!$F$22),"",'Afghanistan 2012'!$F$22)</f>
        <v/>
      </c>
      <c r="V3" s="536" t="str">
        <f>IF(ISBLANK('Afghanistan 2012'!$D$23),"",'Afghanistan 2012'!$D$23)</f>
        <v/>
      </c>
      <c r="W3" s="536" t="str">
        <f>IF(ISBLANK('Afghanistan 2012'!$F$23),"",'Afghanistan 2012'!$F$23)</f>
        <v/>
      </c>
      <c r="X3" s="536" t="str">
        <f>IF(ISBLANK('Afghanistan 2012'!$H$24),"",'Afghanistan 2012'!$H$24)</f>
        <v>1-2 times</v>
      </c>
      <c r="Y3" s="536" t="str">
        <f>IF(ISBLANK('Afghanistan 2012'!$H$25),"",'Afghanistan 2012'!$H$25)</f>
        <v>No</v>
      </c>
      <c r="Z3" s="536" t="str">
        <f>IF(ISBLANK('Afghanistan 2012'!$D$26),"",'Afghanistan 2012'!$D$26)</f>
        <v>No</v>
      </c>
      <c r="AA3" s="536" t="str">
        <f>IF(ISBLANK('Afghanistan 2012'!$F$26),"",'Afghanistan 2012'!$F$26)</f>
        <v>N/A</v>
      </c>
      <c r="AB3" s="536" t="str">
        <f>IF(ISBLANK('Afghanistan 2012'!$H$26),"",'Afghanistan 2012'!$H$26)</f>
        <v>N/A</v>
      </c>
      <c r="AC3" s="155"/>
      <c r="AD3" s="537" t="str">
        <f>IF(ISBLANK('Afghanistan 2012'!$F$28),"",'Afghanistan 2012'!$F$28)</f>
        <v>March</v>
      </c>
      <c r="AE3" s="537" t="str">
        <f>IF(ISBLANK('Afghanistan 2012'!$H$28),"",'Afghanistan 2012'!$H$28)</f>
        <v>February</v>
      </c>
      <c r="AF3" s="558" t="str">
        <f>IF(ISBLANK('Afghanistan 2012'!$G$29),"",'Afghanistan 2012'!$G$29)</f>
        <v>N/A</v>
      </c>
      <c r="AG3" s="558" t="str">
        <f>IF(ISBLANK('Afghanistan 2012'!$E$30),"",'Afghanistan 2012'!$E$30)</f>
        <v>N/A</v>
      </c>
      <c r="AH3" s="558" t="str">
        <f>IF(ISBLANK('Afghanistan 2012'!$G$30),"",'Afghanistan 2012'!$G$30)</f>
        <v>N/A</v>
      </c>
      <c r="AI3" s="558" t="str">
        <f>IF(ISBLANK('Afghanistan 2012'!$H$31),"",'Afghanistan 2012'!$H$31)</f>
        <v>No</v>
      </c>
      <c r="AJ3" s="538" t="str">
        <f>IF(ISBLANK('Afghanistan 2012'!$H$32),"",'Afghanistan 2012'!$H$32)</f>
        <v>Don't know</v>
      </c>
      <c r="AK3" s="538" t="str">
        <f>IF(ISBLANK('Afghanistan 2012'!$E$35),"",'Afghanistan 2012'!$E$35)</f>
        <v>Don't know</v>
      </c>
      <c r="AL3" s="537" t="str">
        <f>IF(ISBLANK('Afghanistan 2012'!$F$35),"",'Afghanistan 2012'!$F$35)</f>
        <v>01/11-12/11</v>
      </c>
      <c r="AM3" s="537" t="str">
        <f>IF(ISBLANK('Afghanistan 2012'!$G$35),"",'Afghanistan 2012'!$G$35)</f>
        <v/>
      </c>
      <c r="AN3" s="537" t="str">
        <f>IF(ISBLANK('Afghanistan 2012'!$H$35),"",'Afghanistan 2012'!$H$35)</f>
        <v>Afghanistan just completed its first NHA and will be able to provide this data in the future.</v>
      </c>
      <c r="AO3" s="537" t="str">
        <f>IF(ISBLANK('Afghanistan 2012'!$H$37),"",'Afghanistan 2012'!$H$37)</f>
        <v>Don't know</v>
      </c>
      <c r="AP3" s="537" t="str">
        <f>IF(ISBLANK('Afghanistan 2012'!$D$40),"",'Afghanistan 2012'!$D$40)</f>
        <v>Don't know</v>
      </c>
      <c r="AQ3" s="537" t="str">
        <f>IF(ISBLANK('Afghanistan 2012'!$D$41),"",'Afghanistan 2012'!$D$41)</f>
        <v>N/A</v>
      </c>
      <c r="AR3" s="538" t="str">
        <f>IF(ISBLANK('Afghanistan 2012'!$E$40),"",'Afghanistan 2012'!$E$40)</f>
        <v>Don't know</v>
      </c>
      <c r="AS3" s="538" t="str">
        <f>IF(ISBLANK('Afghanistan 2012'!$F$40),"",'Afghanistan 2012'!$F$40)</f>
        <v>01/11-12/11</v>
      </c>
      <c r="AT3" s="538" t="str">
        <f>IF(ISBLANK('Afghanistan 2012'!$G$40),"",'Afghanistan 2012'!$G$40)</f>
        <v/>
      </c>
      <c r="AU3" s="537" t="str">
        <f>IF(ISBLANK('Afghanistan 2012'!$H$40),"",'Afghanistan 2012'!$H$40)</f>
        <v>Most likely $0</v>
      </c>
      <c r="AV3" s="537" t="str">
        <f>IF(ISBLANK('Afghanistan 2012'!$D$42),"",'Afghanistan 2012'!$D$42)</f>
        <v>Don't know</v>
      </c>
      <c r="AW3" s="538" t="str">
        <f>IF(ISBLANK('Afghanistan 2012'!$D$43),"",'Afghanistan 2012'!$D$43)</f>
        <v xml:space="preserve">World Bank &amp; EU (provide funds for pharmaceuticals, including contraceptives, as part of the Basic Package of Health Services) </v>
      </c>
      <c r="AX3" s="538" t="str">
        <f>IF(ISBLANK('Afghanistan 2012'!$E$42),"",'Afghanistan 2012'!$E$42)</f>
        <v>Don't know</v>
      </c>
      <c r="AY3" s="538" t="str">
        <f>IF(ISBLANK('Afghanistan 2012'!$F$42),"",'Afghanistan 2012'!$F$42)</f>
        <v>01/11-12/11</v>
      </c>
      <c r="AZ3" s="538" t="str">
        <f>IF(ISBLANK('Afghanistan 2012'!$G$42),"",'Afghanistan 2012'!$G$42)</f>
        <v/>
      </c>
      <c r="BA3" s="537" t="str">
        <f>IF(ISBLANK('Afghanistan 2012'!$H$42),"",'Afghanistan 2012'!$H$42)</f>
        <v/>
      </c>
      <c r="BB3" s="539" t="str">
        <f>IF(ISBLANK('Afghanistan 2012'!$E$44),"",'Afghanistan 2012'!$E$44)</f>
        <v>Don't know</v>
      </c>
      <c r="BC3" s="537" t="str">
        <f>IF(ISBLANK('Afghanistan 2012'!$H$44),"",'Afghanistan 2012'!$H$44)</f>
        <v/>
      </c>
      <c r="BD3" s="540"/>
      <c r="BE3" s="537" t="str">
        <f>IF(ISBLANK('Afghanistan 2012'!$D$48),"",'Afghanistan 2012'!$D$48)</f>
        <v>Yes</v>
      </c>
      <c r="BF3" s="538" t="str">
        <f>IF(ISBLANK('Afghanistan 2012'!$D$49),"",'Afghanistan 2012'!$D$49)</f>
        <v>UNFPA &amp; USAID</v>
      </c>
      <c r="BG3" s="538" t="str">
        <f>IF(ISBLANK('Afghanistan 2012'!$E$48),"",'Afghanistan 2012'!$E$48)</f>
        <v>Don't know</v>
      </c>
      <c r="BH3" s="538" t="str">
        <f>IF(ISBLANK('Afghanistan 2012'!$F$48),"",'Afghanistan 2012'!$F$48)</f>
        <v>01/11-12/11</v>
      </c>
      <c r="BI3" s="538" t="str">
        <f>IF(ISBLANK('Afghanistan 2012'!$G$48),"",'Afghanistan 2012'!$G$48)</f>
        <v/>
      </c>
      <c r="BJ3" s="537" t="str">
        <f>IF(ISBLANK('Afghanistan 2012'!$H$48),"",'Afghanistan 2012'!$H$48)</f>
        <v/>
      </c>
      <c r="BK3" s="537" t="str">
        <f>IF(ISBLANK('Afghanistan 2012'!$D$50),"",'Afghanistan 2012'!$D$50)</f>
        <v>No</v>
      </c>
      <c r="BL3" s="538">
        <f>IF(ISBLANK('Afghanistan 2012'!$E$50),"",'Afghanistan 2012'!$E$50)</f>
        <v>0</v>
      </c>
      <c r="BM3" s="538" t="str">
        <f>IF(ISBLANK('Afghanistan 2012'!$F$50),"",'Afghanistan 2012'!$F$50)</f>
        <v>01/11-12/11</v>
      </c>
      <c r="BN3" s="538" t="str">
        <f>IF(ISBLANK('Afghanistan 2012'!$G$50),"",'Afghanistan 2012'!$G$50)</f>
        <v/>
      </c>
      <c r="BO3" s="538" t="str">
        <f>IF(ISBLANK('Afghanistan 2012'!$H$50),"",'Afghanistan 2012'!$H$50)</f>
        <v/>
      </c>
      <c r="BP3" s="537" t="str">
        <f>IF(ISBLANK('Afghanistan 2012'!$D$51),"",'Afghanistan 2012'!$D$51)</f>
        <v>No</v>
      </c>
      <c r="BQ3" s="538">
        <f>IF(ISBLANK('Afghanistan 2012'!$E$51),"",'Afghanistan 2012'!$E$51)</f>
        <v>0</v>
      </c>
      <c r="BR3" s="537" t="str">
        <f>IF(ISBLANK('Afghanistan 2012'!$F$51),"",'Afghanistan 2012'!$F$51)</f>
        <v>01/11-12/11</v>
      </c>
      <c r="BS3" s="538" t="str">
        <f>IF(ISBLANK('Afghanistan 2012'!$G$51),"",'Afghanistan 2012'!$G$51)</f>
        <v/>
      </c>
      <c r="BT3" s="538" t="str">
        <f>IF(ISBLANK('Afghanistan 2012'!$H$51),"",'Afghanistan 2012'!$H$51)</f>
        <v/>
      </c>
      <c r="BU3" s="539" t="str">
        <f>IF(ISBLANK('Afghanistan 2012'!$E$52),"",'Afghanistan 2012'!$E$52)</f>
        <v>Don't know</v>
      </c>
      <c r="BV3" s="538" t="str">
        <f>IF(ISBLANK('Afghanistan 2012'!$H$52),"",'Afghanistan 2012'!$H$52)</f>
        <v/>
      </c>
      <c r="BW3" s="541" t="str">
        <f>IF(ISBLANK('Afghanistan 2012'!$F$55),"",'Afghanistan 2012'!$F$55)</f>
        <v>Don't know</v>
      </c>
      <c r="BX3" s="537" t="str">
        <f>IF(ISBLANK('Afghanistan 2012'!$G$55),"",'Afghanistan 2012'!$G$55)</f>
        <v/>
      </c>
      <c r="BY3" s="541" t="str">
        <f>IF(ISBLANK('Afghanistan 2012'!$F$56),"",'Afghanistan 2012'!$F$56)</f>
        <v>Don't know</v>
      </c>
      <c r="BZ3" s="537" t="str">
        <f>IF(ISBLANK('Afghanistan 2012'!$G$56),"",'Afghanistan 2012'!$G$56)</f>
        <v/>
      </c>
      <c r="CA3" s="537" t="str">
        <f>IF(ISBLANK('Afghanistan 2012'!$F$57),"",'Afghanistan 2012'!$F$57)</f>
        <v>Don't know</v>
      </c>
      <c r="CB3" s="537" t="str">
        <f>IF(ISBLANK('Afghanistan 2012'!$G$57),"",'Afghanistan 2012'!$G$57)</f>
        <v/>
      </c>
      <c r="CC3" s="537" t="str">
        <f>IF(ISBLANK('Afghanistan 2012'!$F$59),"",'Afghanistan 2012'!$F$59)</f>
        <v>N/A</v>
      </c>
      <c r="CD3" s="537" t="str">
        <f>IF(ISBLANK('Afghanistan 2012'!$F$60),"",'Afghanistan 2012'!$F$60)</f>
        <v>N/A</v>
      </c>
      <c r="CE3" s="537" t="str">
        <f>IF(ISBLANK('Afghanistan 2012'!$F$61),"",'Afghanistan 2012'!$F$61)</f>
        <v>N/A</v>
      </c>
      <c r="CF3" s="537" t="str">
        <f>IF(ISBLANK('Afghanistan 2012'!$D$62),"",'Afghanistan 2012'!$D$62)</f>
        <v/>
      </c>
      <c r="CG3" s="262"/>
      <c r="CH3" s="542"/>
      <c r="CI3" s="543" t="str">
        <f>IF(ISBLANK('Afghanistan 2012'!$D$66),"",'Afghanistan 2012'!$D$66)</f>
        <v>Yes</v>
      </c>
      <c r="CJ3" s="543" t="str">
        <f>IF(ISBLANK('Afghanistan 2012'!$D$67),"",'Afghanistan 2012'!$D$67)</f>
        <v>Yes</v>
      </c>
      <c r="CK3" s="543" t="str">
        <f>IF(ISBLANK('Afghanistan 2012'!$D$68),"",'Afghanistan 2012'!$D$68)</f>
        <v>Yes</v>
      </c>
      <c r="CL3" s="543" t="str">
        <f>IF(ISBLANK('Afghanistan 2012'!$D$69),"",'Afghanistan 2012'!$D$69)</f>
        <v>No</v>
      </c>
      <c r="CM3" s="543" t="str">
        <f>IF(ISBLANK('Afghanistan 2012'!$D$70),"",'Afghanistan 2012'!$D$70)</f>
        <v>Yes</v>
      </c>
      <c r="CN3" s="543" t="str">
        <f>IF(ISBLANK('Afghanistan 2012'!$D$71),"",'Afghanistan 2012'!$D$71)</f>
        <v>Yes</v>
      </c>
      <c r="CO3" s="543" t="str">
        <f>IF(ISBLANK('Afghanistan 2012'!$D$72),"",'Afghanistan 2012'!$D$72)</f>
        <v>No</v>
      </c>
      <c r="CP3" s="543" t="str">
        <f>IF(ISBLANK('Afghanistan 2012'!$D$73),"",'Afghanistan 2012'!$D$73)</f>
        <v>No</v>
      </c>
      <c r="CQ3" s="543" t="str">
        <f>IF(ISBLANK('Afghanistan 2012'!$D$74),"",'Afghanistan 2012'!$D$74)</f>
        <v>No</v>
      </c>
      <c r="CR3" s="543" t="str">
        <f>IF(ISBLANK('Afghanistan 2012'!$D$75),"",'Afghanistan 2012'!$D$75)</f>
        <v>Yes</v>
      </c>
      <c r="CS3" s="543" t="str">
        <f>IF(ISBLANK('Afghanistan 2012'!$D$76),"",'Afghanistan 2012'!$D$76)</f>
        <v>No</v>
      </c>
      <c r="CT3" s="543" t="str">
        <f>IF(ISBLANK('Afghanistan 2012'!$D$77),"",'Afghanistan 2012'!$D$77)</f>
        <v>No</v>
      </c>
      <c r="CU3" s="542"/>
      <c r="CV3" s="543" t="str">
        <f>IF(ISBLANK('Afghanistan 2012'!$F$66),"",'Afghanistan 2012'!$F$66)</f>
        <v>Yes</v>
      </c>
      <c r="CW3" s="543" t="str">
        <f>IF(ISBLANK('Afghanistan 2012'!$F$67),"",'Afghanistan 2012'!$F$67)</f>
        <v>Yes</v>
      </c>
      <c r="CX3" s="543" t="str">
        <f>IF(ISBLANK('Afghanistan 2012'!$F$68),"",'Afghanistan 2012'!$F$68)</f>
        <v>Yes</v>
      </c>
      <c r="CY3" s="543" t="str">
        <f>IF(ISBLANK('Afghanistan 2012'!$F$69),"",'Afghanistan 2012'!$F$69)</f>
        <v>No</v>
      </c>
      <c r="CZ3" s="543" t="str">
        <f>IF(ISBLANK('Afghanistan 2012'!$F$70),"",'Afghanistan 2012'!$F$70)</f>
        <v>Yes</v>
      </c>
      <c r="DA3" s="543" t="str">
        <f>IF(ISBLANK('Afghanistan 2012'!$F$71),"",'Afghanistan 2012'!$F$71)</f>
        <v>Yes</v>
      </c>
      <c r="DB3" s="543" t="str">
        <f>IF(ISBLANK('Afghanistan 2012'!$F$72),"",'Afghanistan 2012'!$F$72)</f>
        <v>No</v>
      </c>
      <c r="DC3" s="543" t="str">
        <f>IF(ISBLANK('Afghanistan 2012'!$F$73),"",'Afghanistan 2012'!$F$73)</f>
        <v>No</v>
      </c>
      <c r="DD3" s="543" t="str">
        <f>IF(ISBLANK('Afghanistan 2012'!$F$74),"",'Afghanistan 2012'!$F$74)</f>
        <v>No</v>
      </c>
      <c r="DE3" s="543" t="str">
        <f>IF(ISBLANK('Afghanistan 2012'!$F$75),"",'Afghanistan 2012'!$F$75)</f>
        <v>Yes</v>
      </c>
      <c r="DF3" s="543" t="str">
        <f>IF(ISBLANK('Afghanistan 2012'!$F$76),"",'Afghanistan 2012'!$F$76)</f>
        <v>No</v>
      </c>
      <c r="DG3" s="543" t="str">
        <f>IF(ISBLANK('Afghanistan 2012'!$F$77),"",'Afghanistan 2012'!$F$77)</f>
        <v>No</v>
      </c>
      <c r="DH3" s="544"/>
      <c r="DI3" s="543" t="str">
        <f>IF(ISBLANK('Afghanistan 2012'!$G$66),"",'Afghanistan 2012'!$G$66)</f>
        <v>Yes</v>
      </c>
      <c r="DJ3" s="543" t="str">
        <f>IF(ISBLANK('Afghanistan 2012'!$G$67),"",'Afghanistan 2012'!$G$67)</f>
        <v>Yes</v>
      </c>
      <c r="DK3" s="543" t="str">
        <f>IF(ISBLANK('Afghanistan 2012'!$G$68),"",'Afghanistan 2012'!$G$68)</f>
        <v>Yes</v>
      </c>
      <c r="DL3" s="543" t="str">
        <f>IF(ISBLANK('Afghanistan 2012'!$G$69),"",'Afghanistan 2012'!$G$69)</f>
        <v>No</v>
      </c>
      <c r="DM3" s="543" t="str">
        <f>IF(ISBLANK('Afghanistan 2012'!$G$70),"",'Afghanistan 2012'!$G$70)</f>
        <v>Yes</v>
      </c>
      <c r="DN3" s="543" t="str">
        <f>IF(ISBLANK('Afghanistan 2012'!$G$71),"",'Afghanistan 2012'!$G$71)</f>
        <v>Yes</v>
      </c>
      <c r="DO3" s="543" t="str">
        <f>IF(ISBLANK('Afghanistan 2012'!$G$72),"",'Afghanistan 2012'!$G$72)</f>
        <v>No</v>
      </c>
      <c r="DP3" s="543" t="str">
        <f>IF(ISBLANK('Afghanistan 2012'!$G$73),"",'Afghanistan 2012'!$G$73)</f>
        <v>No</v>
      </c>
      <c r="DQ3" s="543" t="str">
        <f>IF(ISBLANK('Afghanistan 2012'!$G$74),"",'Afghanistan 2012'!$G$74)</f>
        <v>No</v>
      </c>
      <c r="DR3" s="543" t="str">
        <f>IF(ISBLANK('Afghanistan 2012'!$G$75),"",'Afghanistan 2012'!$G$75)</f>
        <v>Yes</v>
      </c>
      <c r="DS3" s="543" t="str">
        <f>IF(ISBLANK('Afghanistan 2012'!$G$76),"",'Afghanistan 2012'!$G$76)</f>
        <v>No</v>
      </c>
      <c r="DT3" s="543" t="str">
        <f>IF(ISBLANK('Afghanistan 2012'!$G$77),"",'Afghanistan 2012'!$G$77)</f>
        <v>No</v>
      </c>
      <c r="DU3" s="544"/>
      <c r="DV3" s="543" t="str">
        <f>IF(ISBLANK('Afghanistan 2012'!$H$66),"",'Afghanistan 2012'!$H$66)</f>
        <v>Yes</v>
      </c>
      <c r="DW3" s="543" t="str">
        <f>IF(ISBLANK('Afghanistan 2012'!$H$67),"",'Afghanistan 2012'!$H$67)</f>
        <v>No</v>
      </c>
      <c r="DX3" s="543" t="str">
        <f>IF(ISBLANK('Afghanistan 2012'!$H$68),"",'Afghanistan 2012'!$H$68)</f>
        <v>Yes</v>
      </c>
      <c r="DY3" s="543" t="str">
        <f>IF(ISBLANK('Afghanistan 2012'!$H$69),"",'Afghanistan 2012'!$H$69)</f>
        <v>No</v>
      </c>
      <c r="DZ3" s="543" t="str">
        <f>IF(ISBLANK('Afghanistan 2012'!$H$70),"",'Afghanistan 2012'!$H$70)</f>
        <v>No</v>
      </c>
      <c r="EA3" s="543" t="str">
        <f>IF(ISBLANK('Afghanistan 2012'!$H$71),"",'Afghanistan 2012'!$H$71)</f>
        <v>Yes</v>
      </c>
      <c r="EB3" s="543" t="str">
        <f>IF(ISBLANK('Afghanistan 2012'!$H$72),"",'Afghanistan 2012'!$H$72)</f>
        <v>No</v>
      </c>
      <c r="EC3" s="543" t="str">
        <f>IF(ISBLANK('Afghanistan 2012'!$H$73),"",'Afghanistan 2012'!$H$73)</f>
        <v>No</v>
      </c>
      <c r="ED3" s="543" t="str">
        <f>IF(ISBLANK('Afghanistan 2012'!$H$74),"",'Afghanistan 2012'!$H$74)</f>
        <v>No</v>
      </c>
      <c r="EE3" s="543" t="str">
        <f>IF(ISBLANK('Afghanistan 2012'!$H$75),"",'Afghanistan 2012'!$H$75)</f>
        <v>No</v>
      </c>
      <c r="EF3" s="543" t="str">
        <f>IF(ISBLANK('Afghanistan 2012'!$H$76),"",'Afghanistan 2012'!$H$76)</f>
        <v>No</v>
      </c>
      <c r="EG3" s="543" t="str">
        <f>IF(ISBLANK('Afghanistan 2012'!$H$77),"",'Afghanistan 2012'!$H$77)</f>
        <v>No</v>
      </c>
      <c r="EH3" s="543" t="str">
        <f>IF(ISBLANK('Afghanistan 2012'!$D$78),"",'Afghanistan 2012'!$D$78)</f>
        <v/>
      </c>
      <c r="EI3" s="545"/>
      <c r="EJ3" s="546" t="str">
        <f>IF(ISBLANK('Afghanistan 2012'!$H$80),"",'Afghanistan 2012'!$H$80)</f>
        <v>No</v>
      </c>
      <c r="EK3" s="546" t="str">
        <f>IF(ISBLANK('Afghanistan 2012'!$C$83),"",'Afghanistan 2012'!$C$83)</f>
        <v/>
      </c>
      <c r="EL3" s="546" t="str">
        <f>IF(ISBLANK('Afghanistan 2012'!$D$83),"",'Afghanistan 2012'!$D$83)</f>
        <v/>
      </c>
      <c r="EM3" s="546" t="str">
        <f>IF(ISBLANK('Afghanistan 2012'!$F$83),"",'Afghanistan 2012'!$F$83)</f>
        <v/>
      </c>
      <c r="EN3" s="546" t="str">
        <f>IF(ISBLANK('Afghanistan 2012'!$G$83),"",'Afghanistan 2012'!$G$83)</f>
        <v/>
      </c>
      <c r="EO3" s="546" t="str">
        <f>IF(ISBLANK('Afghanistan 2012'!$F$84),"",'Afghanistan 2012'!$F$84)</f>
        <v>Yes</v>
      </c>
      <c r="EP3" s="546" t="str">
        <f>IF(ISBLANK('Afghanistan 2012'!$E$85),"",'Afghanistan 2012'!$E$85)</f>
        <v>Commercial sector</v>
      </c>
      <c r="EQ3" s="546" t="str">
        <f>IF(ISBLANK('Afghanistan 2012'!$E$86),"",'Afghanistan 2012'!$E$86)</f>
        <v>Import duties are taken as a percentage of total in products for distribution (not cash).</v>
      </c>
      <c r="ER3" s="546" t="str">
        <f>IF(ISBLANK('Afghanistan 2012'!$H$87),"",'Afghanistan 2012'!$H$87)</f>
        <v>No</v>
      </c>
      <c r="ES3" s="546" t="str">
        <f>IF(ISBLANK('Afghanistan 2012'!$D$88),"",'Afghanistan 2012'!$D$88)</f>
        <v>N/A</v>
      </c>
      <c r="ET3" s="546" t="str">
        <f>IF(ISBLANK('Afghanistan 2012'!$H$89),"",'Afghanistan 2012'!$H$89)</f>
        <v>Yes</v>
      </c>
      <c r="EU3" s="546" t="str">
        <f>IF(ISBLANK('Afghanistan 2012'!$D$90),"",'Afghanistan 2012'!$D$90)</f>
        <v>National Essential Drug List inclues contraceptives</v>
      </c>
      <c r="EV3" s="546" t="str">
        <f>IF(ISBLANK('Afghanistan 2012'!$H$91),"",'Afghanistan 2012'!$H$91)</f>
        <v>No</v>
      </c>
      <c r="EW3" s="546" t="str">
        <f>IF(ISBLANK('Afghanistan 2012'!$C$94),"",'Afghanistan 2012'!$C$94)</f>
        <v/>
      </c>
      <c r="EX3" s="546" t="str">
        <f>IF(ISBLANK('Afghanistan 2012'!$E$94),"",'Afghanistan 2012'!$E$94)</f>
        <v/>
      </c>
      <c r="EY3" s="546" t="str">
        <f>IF(ISBLANK('Afghanistan 2012'!$G$94),"",'Afghanistan 2012'!$G$94)</f>
        <v/>
      </c>
      <c r="EZ3" s="546" t="str">
        <f>IF(ISBLANK('Afghanistan 2012'!$C$95),"",'Afghanistan 2012'!$C$95)</f>
        <v/>
      </c>
      <c r="FA3" s="546" t="str">
        <f>IF(ISBLANK('Afghanistan 2012'!$E$95),"",'Afghanistan 2012'!$E$95)</f>
        <v/>
      </c>
      <c r="FB3" s="546" t="str">
        <f>IF(ISBLANK('Afghanistan 2012'!$G$95),"",'Afghanistan 2012'!$G$95)</f>
        <v/>
      </c>
      <c r="FC3" s="546" t="str">
        <f>IF(ISBLANK('Afghanistan 2012'!$C$96),"",'Afghanistan 2012'!$C$96)</f>
        <v/>
      </c>
      <c r="FD3" s="546" t="str">
        <f>IF(ISBLANK('Afghanistan 2012'!$E$96),"",'Afghanistan 2012'!$E$96)</f>
        <v/>
      </c>
      <c r="FE3" s="546" t="str">
        <f>IF(ISBLANK('Afghanistan 2012'!$G$96),"",'Afghanistan 2012'!$G$96)</f>
        <v/>
      </c>
      <c r="FF3" s="550"/>
      <c r="FG3" s="546" t="str">
        <f>IF(ISBLANK('Afghanistan 2012'!$D$99),"",'Afghanistan 2012'!$D$99)</f>
        <v>No</v>
      </c>
      <c r="FH3" s="546" t="str">
        <f>IF(ISBLANK('Afghanistan 2012'!$E$99),"",'Afghanistan 2012'!$E$99)</f>
        <v/>
      </c>
      <c r="FI3" s="546" t="str">
        <f>IF(ISBLANK('Afghanistan 2012'!$H$99),"",'Afghanistan 2012'!$H$99)</f>
        <v/>
      </c>
      <c r="FJ3" s="546" t="str">
        <f>IF(ISBLANK('Afghanistan 2012'!$D$100),"",'Afghanistan 2012'!$D$100)</f>
        <v>No</v>
      </c>
      <c r="FK3" s="546" t="str">
        <f>IF(ISBLANK('Afghanistan 2012'!$E$100),"",'Afghanistan 2012'!$E$100)</f>
        <v/>
      </c>
      <c r="FL3" s="546" t="str">
        <f>IF(ISBLANK('Afghanistan 2012'!$H$100),"",'Afghanistan 2012'!$H$100)</f>
        <v/>
      </c>
      <c r="FM3" s="546" t="str">
        <f>IF(ISBLANK('Afghanistan 2012'!$D$101),"",'Afghanistan 2012'!$D$101)</f>
        <v>No</v>
      </c>
      <c r="FN3" s="546" t="str">
        <f>IF(ISBLANK('Afghanistan 2012'!$E$101),"",'Afghanistan 2012'!$E$101)</f>
        <v/>
      </c>
      <c r="FO3" s="546" t="str">
        <f>IF(ISBLANK('Afghanistan 2012'!$H$101),"",'Afghanistan 2012'!$H$101)</f>
        <v/>
      </c>
      <c r="FP3" s="547"/>
      <c r="FQ3" s="546" t="str">
        <f>IF(ISBLANK('Afghanistan 2012'!$G$104),"",'Afghanistan 2012'!$G$104)</f>
        <v>No</v>
      </c>
      <c r="FR3" s="546" t="str">
        <f>IF(ISBLANK('Afghanistan 2012'!$G$105),"",'Afghanistan 2012'!$G$105)</f>
        <v>No</v>
      </c>
      <c r="FS3" s="546" t="str">
        <f>IF(ISBLANK('Afghanistan 2012'!$G$106),"",'Afghanistan 2012'!$G$106)</f>
        <v>N/A</v>
      </c>
      <c r="FT3" s="546" t="str">
        <f>IF(ISBLANK('Afghanistan 2012'!$D$107),"",'Afghanistan 2012'!$D$107)</f>
        <v>N/A</v>
      </c>
      <c r="FU3" s="547"/>
      <c r="FV3" s="546" t="str">
        <f>IF(ISBLANK('Afghanistan 2012'!$G$109),"",'Afghanistan 2012'!$G$109)</f>
        <v>Yes</v>
      </c>
      <c r="FW3" s="546" t="str">
        <f>IF(ISBLANK('Afghanistan 2012'!$G$110),"",'Afghanistan 2012'!$G$110)</f>
        <v>Yes</v>
      </c>
      <c r="FX3" s="546" t="str">
        <f>IF(ISBLANK('Afghanistan 2012'!$G$111),"",'Afghanistan 2012'!$G$111)</f>
        <v>Yes</v>
      </c>
      <c r="FY3" s="546" t="str">
        <f>IF(ISBLANK('Afghanistan 2012'!$G$112),"",'Afghanistan 2012'!$G$112)</f>
        <v>No</v>
      </c>
      <c r="FZ3" s="546" t="str">
        <f>IF(ISBLANK('Afghanistan 2012'!$G$113),"",'Afghanistan 2012'!$G$113)</f>
        <v>Yes</v>
      </c>
      <c r="GA3" s="546" t="str">
        <f>IF(ISBLANK('Afghanistan 2012'!$G$114),"",'Afghanistan 2012'!$G$114)</f>
        <v>Yes</v>
      </c>
      <c r="GB3" s="546" t="str">
        <f>IF(ISBLANK('Afghanistan 2012'!$G$115),"",'Afghanistan 2012'!$G$115)</f>
        <v>No</v>
      </c>
      <c r="GC3" s="546" t="str">
        <f>IF(ISBLANK('Afghanistan 2012'!$G$116),"",'Afghanistan 2012'!$G$116)</f>
        <v>No</v>
      </c>
      <c r="GD3" s="546" t="str">
        <f>IF(ISBLANK('Afghanistan 2012'!$G$117),"",'Afghanistan 2012'!$G$117)</f>
        <v>No</v>
      </c>
      <c r="GE3" s="546" t="str">
        <f>IF(ISBLANK('Afghanistan 2012'!$G$118),"",'Afghanistan 2012'!$G$118)</f>
        <v>No</v>
      </c>
      <c r="GF3" s="546" t="str">
        <f>IF(ISBLANK('Afghanistan 2012'!$F$119),"",'Afghanistan 2012'!$F$119)</f>
        <v>N/A</v>
      </c>
      <c r="GG3" s="546" t="str">
        <f>IF(ISBLANK('Afghanistan 2012'!$F$120),"",'Afghanistan 2012'!$F$120)</f>
        <v>2007 (December)</v>
      </c>
      <c r="GH3" s="546" t="str">
        <f>IF(ISBLANK('Afghanistan 2012'!$D$121),"",'Afghanistan 2012'!$D$121)</f>
        <v>National Licensed Drug List</v>
      </c>
      <c r="GI3" s="546" t="str">
        <f>IF(ISBLANK('Afghanistan 2012'!$D$122),"",'Afghanistan 2012'!$D$122)</f>
        <v>The list is currently being updated and revised. Drugs may be added to the list with justification.</v>
      </c>
      <c r="GJ3" s="547"/>
      <c r="GK3" s="546">
        <f>IF(ISBLANK('Afghanistan 2012'!$F$124),"",'Afghanistan 2012'!$F$124)</f>
        <v>2008</v>
      </c>
      <c r="GL3" s="546" t="str">
        <f>IF(ISBLANK('Afghanistan 2012'!$G$125),"",'Afghanistan 2012'!$G$125)</f>
        <v>Yes</v>
      </c>
      <c r="GM3" s="546" t="str">
        <f>IF(ISBLANK('Afghanistan 2012'!$G$126),"",'Afghanistan 2012'!$G$126)</f>
        <v>No</v>
      </c>
      <c r="GN3" s="546" t="str">
        <f>IF(ISBLANK('Afghanistan 2012'!$G$127),"",'Afghanistan 2012'!$G$127)</f>
        <v>Yes</v>
      </c>
      <c r="GO3" s="546" t="str">
        <f>IF(ISBLANK('Afghanistan 2012'!$G$128),"",'Afghanistan 2012'!$G$128)</f>
        <v>No</v>
      </c>
      <c r="GP3" s="546" t="str">
        <f>IF(ISBLANK('Afghanistan 2012'!$D$129),"",'Afghanistan 2012'!$D$129)</f>
        <v/>
      </c>
      <c r="GQ3" s="555"/>
      <c r="GR3" s="548" t="str">
        <f>IF(ISBLANK('Afghanistan 2012'!$G$131),"",'Afghanistan 2012'!$G$131)</f>
        <v>N/A</v>
      </c>
      <c r="GS3" s="549"/>
      <c r="GT3" s="548" t="str">
        <f>IF(ISBLANK('Afghanistan 2012'!$G$133),"",'Afghanistan 2012'!$G$133)</f>
        <v>N/A</v>
      </c>
      <c r="GU3" s="548" t="str">
        <f>IF(ISBLANK('Afghanistan 2012'!$G$134),"",'Afghanistan 2012'!$G$134)</f>
        <v>N/A</v>
      </c>
      <c r="GV3" s="548" t="str">
        <f>IF(ISBLANK('Afghanistan 2012'!$G$135),"",'Afghanistan 2012'!$G$135)</f>
        <v>N/A</v>
      </c>
      <c r="GW3" s="548" t="str">
        <f>IF(ISBLANK('Afghanistan 2012'!$G$136),"",'Afghanistan 2012'!$G$136)</f>
        <v>N/A</v>
      </c>
      <c r="GX3" s="548" t="str">
        <f>IF(ISBLANK('Afghanistan 2012'!$G$137),"",'Afghanistan 2012'!$G$137)</f>
        <v>N/A</v>
      </c>
      <c r="GY3" s="548" t="str">
        <f>IF(ISBLANK('Afghanistan 2012'!$G$138),"",'Afghanistan 2012'!$G$138)</f>
        <v>N/A</v>
      </c>
      <c r="GZ3" s="548" t="str">
        <f>IF(ISBLANK('Afghanistan 2012'!$G$139),"",'Afghanistan 2012'!$G$139)</f>
        <v>N/A</v>
      </c>
      <c r="HA3" s="548" t="str">
        <f>IF(ISBLANK('Afghanistan 2012'!$G$140),"",'Afghanistan 2012'!$G$140)</f>
        <v>N/A</v>
      </c>
      <c r="HB3" s="548" t="str">
        <f>IF(ISBLANK('Afghanistan 2012'!$G$141),"",'Afghanistan 2012'!$G$141)</f>
        <v>N/A</v>
      </c>
      <c r="HC3" s="548" t="str">
        <f>IF(ISBLANK('Afghanistan 2012'!$F$142),"",'Afghanistan 2012'!$F$142)</f>
        <v>N/A</v>
      </c>
      <c r="HD3" s="548" t="str">
        <f>IF(ISBLANK('Afghanistan 2012'!$F$143),"",'Afghanistan 2012'!$F$143)</f>
        <v>N/A - There are only limited centrally provided contraceptives to the public sector.</v>
      </c>
      <c r="HE3" s="549"/>
      <c r="HF3" s="548" t="str">
        <f>IF(ISBLANK('Afghanistan 2012'!$G$145),"",'Afghanistan 2012'!$G$145)</f>
        <v>No</v>
      </c>
      <c r="HG3" s="548" t="str">
        <f>IF(ISBLANK('Afghanistan 2012'!$G$146),"",'Afghanistan 2012'!$G$146)</f>
        <v>N/A</v>
      </c>
      <c r="HH3" s="551" t="str">
        <f>IF(ISBLANK('Afghanistan 2012'!$D$147),"",'Afghanistan 2012'!$D$147)</f>
        <v>There is currently an overstock of Depo-provera at a national level.</v>
      </c>
      <c r="HI3" s="158" t="s">
        <v>497</v>
      </c>
    </row>
    <row r="4" spans="1:217" ht="39.950000000000003" customHeight="1">
      <c r="A4" s="263" t="s">
        <v>498</v>
      </c>
      <c r="B4" s="154"/>
      <c r="C4" s="536" t="str">
        <f>IF(ISBLANK('Armenia 2012'!$H$12),"",'Armenia 2012'!$H$12)</f>
        <v>No</v>
      </c>
      <c r="D4" s="536" t="str">
        <f>IF(ISBLANK('Armenia 2012'!$D$13),"",'Armenia 2012'!$D$13)</f>
        <v>N/A</v>
      </c>
      <c r="E4" s="557"/>
      <c r="F4" s="536" t="str">
        <f>IF(ISBLANK('Armenia 2012'!$D$15),"",'Armenia 2012'!$D$15)</f>
        <v>N/A</v>
      </c>
      <c r="G4" s="536" t="str">
        <f>IF(ISBLANK('Armenia 2012'!$F$15),"",'Armenia 2012'!$F$15)</f>
        <v/>
      </c>
      <c r="H4" s="536" t="str">
        <f>IF(ISBLANK('Armenia 2012'!$D$16),"",'Armenia 2012'!$D$16)</f>
        <v>N/A</v>
      </c>
      <c r="I4" s="536" t="str">
        <f>IF(ISBLANK('Armenia 2012'!$F$16),"",'Armenia 2012'!$F$16)</f>
        <v/>
      </c>
      <c r="J4" s="536" t="str">
        <f>IF(ISBLANK('Armenia 2012'!$D$17),"",'Armenia 2012'!$D$17)</f>
        <v>N/A</v>
      </c>
      <c r="K4" s="536" t="str">
        <f>IF(ISBLANK('Armenia 2012'!$F$17),"",'Armenia 2012'!$F$17)</f>
        <v/>
      </c>
      <c r="L4" s="536" t="str">
        <f>IF(ISBLANK('Armenia 2012'!$D$18),"",'Armenia 2012'!$D$18)</f>
        <v>N/A</v>
      </c>
      <c r="M4" s="536" t="str">
        <f>IF(ISBLANK('Armenia 2012'!$F$18),"",'Armenia 2012'!$F$18)</f>
        <v/>
      </c>
      <c r="N4" s="536" t="str">
        <f>IF(ISBLANK('Armenia 2012'!$D$19),"",'Armenia 2012'!$D$19)</f>
        <v>N/A</v>
      </c>
      <c r="O4" s="536" t="str">
        <f>IF(ISBLANK('Armenia 2012'!$F$19),"",'Armenia 2012'!$F$19)</f>
        <v/>
      </c>
      <c r="P4" s="536" t="str">
        <f>IF(ISBLANK('Armenia 2012'!$D$20),"",'Armenia 2012'!$D$20)</f>
        <v>N/A</v>
      </c>
      <c r="Q4" s="536" t="str">
        <f>IF(ISBLANK('Armenia 2012'!$F$20),"",'Armenia 2012'!$F$20)</f>
        <v/>
      </c>
      <c r="R4" s="536" t="str">
        <f>IF(ISBLANK('Armenia 2012'!$D$21),"",'Armenia 2012'!$D$21)</f>
        <v>N/A</v>
      </c>
      <c r="S4" s="536" t="str">
        <f>IF(ISBLANK('Armenia 2012'!$F$21),"",'Armenia 2012'!$F$21)</f>
        <v/>
      </c>
      <c r="T4" s="536" t="str">
        <f>IF(ISBLANK('Armenia 2012'!$D$22),"",'Armenia 2012'!$D$22)</f>
        <v>N/A</v>
      </c>
      <c r="U4" s="536" t="str">
        <f>IF(ISBLANK('Armenia 2012'!$F$22),"",'Armenia 2012'!$F$22)</f>
        <v/>
      </c>
      <c r="V4" s="536" t="str">
        <f>IF(ISBLANK('Armenia 2012'!$D$23),"",'Armenia 2012'!$D$23)</f>
        <v>N/A</v>
      </c>
      <c r="W4" s="536" t="str">
        <f>IF(ISBLANK('Armenia 2012'!$F$23),"",'Armenia 2012'!$F$23)</f>
        <v/>
      </c>
      <c r="X4" s="536" t="str">
        <f>IF(ISBLANK('Armenia 2012'!$H$24),"",'Armenia 2012'!$H$24)</f>
        <v>N/A</v>
      </c>
      <c r="Y4" s="536" t="str">
        <f>IF(ISBLANK('Armenia 2012'!$H$25),"",'Armenia 2012'!$H$25)</f>
        <v>N/A</v>
      </c>
      <c r="Z4" s="536" t="str">
        <f>IF(ISBLANK('Armenia 2012'!$D$26),"",'Armenia 2012'!$D$26)</f>
        <v>No</v>
      </c>
      <c r="AA4" s="536" t="str">
        <f>IF(ISBLANK('Armenia 2012'!$F$26),"",'Armenia 2012'!$F$26)</f>
        <v>N/A</v>
      </c>
      <c r="AB4" s="536" t="str">
        <f>IF(ISBLANK('Armenia 2012'!$H$26),"",'Armenia 2012'!$H$26)</f>
        <v>N/A</v>
      </c>
      <c r="AC4" s="155"/>
      <c r="AD4" s="537" t="str">
        <f>IF(ISBLANK('Armenia 2012'!$F$28),"",'Armenia 2012'!$F$28)</f>
        <v>January</v>
      </c>
      <c r="AE4" s="537" t="str">
        <f>IF(ISBLANK('Armenia 2012'!$H$28),"",'Armenia 2012'!$H$28)</f>
        <v>December</v>
      </c>
      <c r="AF4" s="535" t="str">
        <f>IF(ISBLANK('Armenia 2012'!$G$29),"",'Armenia 2012'!$G$29)</f>
        <v>N/A</v>
      </c>
      <c r="AG4" s="535" t="str">
        <f>IF(ISBLANK('Armenia 2012'!$E$30),"",'Armenia 2012'!$E$30)</f>
        <v>N/A</v>
      </c>
      <c r="AH4" s="535" t="str">
        <f>IF(ISBLANK('Armenia 2012'!$G$30),"",'Armenia 2012'!$G$30)</f>
        <v>N/A</v>
      </c>
      <c r="AI4" s="535" t="str">
        <f>IF(ISBLANK('Armenia 2012'!$H$31),"",'Armenia 2012'!$H$31)</f>
        <v>No</v>
      </c>
      <c r="AJ4" s="538" t="str">
        <f>IF(ISBLANK('Armenia 2012'!$H$32),"",'Armenia 2012'!$H$32)</f>
        <v>No</v>
      </c>
      <c r="AK4" s="538">
        <f>IF(ISBLANK('Armenia 2012'!$E$35),"",'Armenia 2012'!$E$35)</f>
        <v>0</v>
      </c>
      <c r="AL4" s="537" t="str">
        <f>IF(ISBLANK('Armenia 2012'!$F$35),"",'Armenia 2012'!$F$35)</f>
        <v>01/11-12/11</v>
      </c>
      <c r="AM4" s="537" t="str">
        <f>IF(ISBLANK('Armenia 2012'!$G$35),"",'Armenia 2012'!$G$35)</f>
        <v/>
      </c>
      <c r="AN4" s="537" t="str">
        <f>IF(ISBLANK('Armenia 2012'!$H$35),"",'Armenia 2012'!$H$35)</f>
        <v/>
      </c>
      <c r="AO4" s="537" t="str">
        <f>IF(ISBLANK('Armenia 2012'!$H$37),"",'Armenia 2012'!$H$37)</f>
        <v>No</v>
      </c>
      <c r="AP4" s="537" t="str">
        <f>IF(ISBLANK('Armenia 2012'!$D$40),"",'Armenia 2012'!$D$40)</f>
        <v>No</v>
      </c>
      <c r="AQ4" s="537" t="str">
        <f>IF(ISBLANK('Armenia 2012'!$D$41),"",'Armenia 2012'!$D$41)</f>
        <v>N/A</v>
      </c>
      <c r="AR4" s="538">
        <f>IF(ISBLANK('Armenia 2012'!$E$40),"",'Armenia 2012'!$E$40)</f>
        <v>0</v>
      </c>
      <c r="AS4" s="538" t="str">
        <f>IF(ISBLANK('Armenia 2012'!$F$40),"",'Armenia 2012'!$F$40)</f>
        <v>01/11-12/11</v>
      </c>
      <c r="AT4" s="538" t="str">
        <f>IF(ISBLANK('Armenia 2012'!$G$40),"",'Armenia 2012'!$G$40)</f>
        <v/>
      </c>
      <c r="AU4" s="537" t="str">
        <f>IF(ISBLANK('Armenia 2012'!$H$40),"",'Armenia 2012'!$H$40)</f>
        <v/>
      </c>
      <c r="AV4" s="537" t="str">
        <f>IF(ISBLANK('Armenia 2012'!$D$42),"",'Armenia 2012'!$D$42)</f>
        <v>No</v>
      </c>
      <c r="AW4" s="538" t="str">
        <f>IF(ISBLANK('Armenia 2012'!$D$43),"",'Armenia 2012'!$D$43)</f>
        <v>N/A</v>
      </c>
      <c r="AX4" s="538">
        <f>IF(ISBLANK('Armenia 2012'!$E$42),"",'Armenia 2012'!$E$42)</f>
        <v>0</v>
      </c>
      <c r="AY4" s="538" t="str">
        <f>IF(ISBLANK('Armenia 2012'!$F$42),"",'Armenia 2012'!$F$42)</f>
        <v>01/11-12/11</v>
      </c>
      <c r="AZ4" s="538" t="str">
        <f>IF(ISBLANK('Armenia 2012'!$G$42),"",'Armenia 2012'!$G$42)</f>
        <v/>
      </c>
      <c r="BA4" s="537" t="str">
        <f>IF(ISBLANK('Armenia 2012'!$H$42),"",'Armenia 2012'!$H$42)</f>
        <v/>
      </c>
      <c r="BB4" s="539">
        <f>IF(ISBLANK('Armenia 2012'!$E$44),"",'Armenia 2012'!$E$44)</f>
        <v>0</v>
      </c>
      <c r="BC4" s="537" t="str">
        <f>IF(ISBLANK('Armenia 2012'!$H$44),"",'Armenia 2012'!$H$44)</f>
        <v/>
      </c>
      <c r="BD4" s="540"/>
      <c r="BE4" s="537" t="str">
        <f>IF(ISBLANK('Armenia 2012'!$D$48),"",'Armenia 2012'!$D$48)</f>
        <v>Yes</v>
      </c>
      <c r="BF4" s="538" t="str">
        <f>IF(ISBLANK('Armenia 2012'!$D$49),"",'Armenia 2012'!$D$49)</f>
        <v>UNFPA</v>
      </c>
      <c r="BG4" s="538">
        <f>IF(ISBLANK('Armenia 2012'!$E$48),"",'Armenia 2012'!$E$48)</f>
        <v>12612</v>
      </c>
      <c r="BH4" s="538" t="str">
        <f>IF(ISBLANK('Armenia 2012'!$F$48),"",'Armenia 2012'!$F$48)</f>
        <v>01/11-12/11</v>
      </c>
      <c r="BI4" s="538" t="str">
        <f>IF(ISBLANK('Armenia 2012'!$G$48),"",'Armenia 2012'!$G$48)</f>
        <v>UNFPA</v>
      </c>
      <c r="BJ4" s="537" t="str">
        <f>IF(ISBLANK('Armenia 2012'!$H$48),"",'Armenia 2012'!$H$48)</f>
        <v xml:space="preserve">20 FP units and 26 youth-friendly health centers have been supplied with contraceptives worth $12,612. (In addition, $7,036 worth of male condoms were donated to NGOs implementing HIV/AIDS prevention projects and $276 distributed among military recruits.) </v>
      </c>
      <c r="BK4" s="537" t="str">
        <f>IF(ISBLANK('Armenia 2012'!$D$50),"",'Armenia 2012'!$D$50)</f>
        <v>Yes</v>
      </c>
      <c r="BL4" s="538">
        <f>IF(ISBLANK('Armenia 2012'!$E$50),"",'Armenia 2012'!$E$50)</f>
        <v>59562</v>
      </c>
      <c r="BM4" s="538" t="str">
        <f>IF(ISBLANK('Armenia 2012'!$F$50),"",'Armenia 2012'!$F$50)</f>
        <v>01/11-12/11</v>
      </c>
      <c r="BN4" s="538" t="str">
        <f>IF(ISBLANK('Armenia 2012'!$G$50),"",'Armenia 2012'!$G$50)</f>
        <v>Mission East</v>
      </c>
      <c r="BO4" s="538" t="str">
        <f>IF(ISBLANK('Armenia 2012'!$H$50),"",'Armenia 2012'!$H$50)</f>
        <v>For HIV/AIDS prevention only</v>
      </c>
      <c r="BP4" s="537" t="str">
        <f>IF(ISBLANK('Armenia 2012'!$D$51),"",'Armenia 2012'!$D$51)</f>
        <v>No</v>
      </c>
      <c r="BQ4" s="538">
        <f>IF(ISBLANK('Armenia 2012'!$E$51),"",'Armenia 2012'!$E$51)</f>
        <v>0</v>
      </c>
      <c r="BR4" s="537" t="str">
        <f>IF(ISBLANK('Armenia 2012'!$F$51),"",'Armenia 2012'!$F$51)</f>
        <v>01/11-12/11</v>
      </c>
      <c r="BS4" s="538" t="str">
        <f>IF(ISBLANK('Armenia 2012'!$G$51),"",'Armenia 2012'!$G$51)</f>
        <v/>
      </c>
      <c r="BT4" s="538" t="str">
        <f>IF(ISBLANK('Armenia 2012'!$H$51),"",'Armenia 2012'!$H$51)</f>
        <v/>
      </c>
      <c r="BU4" s="539">
        <f>IF(ISBLANK('Armenia 2012'!$E$52),"",'Armenia 2012'!$E$52)</f>
        <v>72174</v>
      </c>
      <c r="BV4" s="538" t="str">
        <f>IF(ISBLANK('Armenia 2012'!$H$52),"",'Armenia 2012'!$H$52)</f>
        <v/>
      </c>
      <c r="BW4" s="541">
        <f>IF(ISBLANK('Armenia 2012'!$F$55),"",'Armenia 2012'!$F$55)</f>
        <v>0</v>
      </c>
      <c r="BX4" s="537" t="str">
        <f>IF(ISBLANK('Armenia 2012'!$G$55),"",'Armenia 2012'!$G$55)</f>
        <v/>
      </c>
      <c r="BY4" s="541" t="str">
        <f>IF(ISBLANK('Armenia 2012'!$F$56),"",'Armenia 2012'!$F$56)</f>
        <v>Don't know</v>
      </c>
      <c r="BZ4" s="537" t="str">
        <f>IF(ISBLANK('Armenia 2012'!$G$56),"",'Armenia 2012'!$G$56)</f>
        <v/>
      </c>
      <c r="CA4" s="537" t="str">
        <f>IF(ISBLANK('Armenia 2012'!$F$57),"",'Armenia 2012'!$F$57)</f>
        <v>Don't know</v>
      </c>
      <c r="CB4" s="537" t="str">
        <f>IF(ISBLANK('Armenia 2012'!$G$57),"",'Armenia 2012'!$G$57)</f>
        <v/>
      </c>
      <c r="CC4" s="537" t="str">
        <f>IF(ISBLANK('Armenia 2012'!$F$59),"",'Armenia 2012'!$F$59)</f>
        <v>N/A</v>
      </c>
      <c r="CD4" s="537" t="str">
        <f>IF(ISBLANK('Armenia 2012'!$F$60),"",'Armenia 2012'!$F$60)</f>
        <v>N/A</v>
      </c>
      <c r="CE4" s="537" t="str">
        <f>IF(ISBLANK('Armenia 2012'!$F$61),"",'Armenia 2012'!$F$61)</f>
        <v>N/A</v>
      </c>
      <c r="CF4" s="537" t="str">
        <f>IF(ISBLANK('Armenia 2012'!$D$62),"",'Armenia 2012'!$D$62)</f>
        <v/>
      </c>
      <c r="CG4" s="262"/>
      <c r="CH4" s="542"/>
      <c r="CI4" s="543" t="str">
        <f>IF(ISBLANK('Armenia 2012'!$D$66),"",'Armenia 2012'!$D$66)</f>
        <v>Yes</v>
      </c>
      <c r="CJ4" s="543" t="str">
        <f>IF(ISBLANK('Armenia 2012'!$D$67),"",'Armenia 2012'!$D$67)</f>
        <v>Yes</v>
      </c>
      <c r="CK4" s="543" t="str">
        <f>IF(ISBLANK('Armenia 2012'!$D$68),"",'Armenia 2012'!$D$68)</f>
        <v>Yes</v>
      </c>
      <c r="CL4" s="543" t="str">
        <f>IF(ISBLANK('Armenia 2012'!$D$69),"",'Armenia 2012'!$D$69)</f>
        <v>No</v>
      </c>
      <c r="CM4" s="543" t="str">
        <f>IF(ISBLANK('Armenia 2012'!$D$70),"",'Armenia 2012'!$D$70)</f>
        <v>Yes</v>
      </c>
      <c r="CN4" s="543" t="str">
        <f>IF(ISBLANK('Armenia 2012'!$D$71),"",'Armenia 2012'!$D$71)</f>
        <v>Yes</v>
      </c>
      <c r="CO4" s="543" t="str">
        <f>IF(ISBLANK('Armenia 2012'!$D$72),"",'Armenia 2012'!$D$72)</f>
        <v>No</v>
      </c>
      <c r="CP4" s="543" t="str">
        <f>IF(ISBLANK('Armenia 2012'!$D$73),"",'Armenia 2012'!$D$73)</f>
        <v>Yes</v>
      </c>
      <c r="CQ4" s="543" t="str">
        <f>IF(ISBLANK('Armenia 2012'!$D$74),"",'Armenia 2012'!$D$74)</f>
        <v>Don't know</v>
      </c>
      <c r="CR4" s="543" t="str">
        <f>IF(ISBLANK('Armenia 2012'!$D$75),"",'Armenia 2012'!$D$75)</f>
        <v>Don't know</v>
      </c>
      <c r="CS4" s="543" t="str">
        <f>IF(ISBLANK('Armenia 2012'!$D$76),"",'Armenia 2012'!$D$76)</f>
        <v>No</v>
      </c>
      <c r="CT4" s="543" t="str">
        <f>IF(ISBLANK('Armenia 2012'!$D$77),"",'Armenia 2012'!$D$77)</f>
        <v>Spermicides</v>
      </c>
      <c r="CU4" s="542"/>
      <c r="CV4" s="543" t="str">
        <f>IF(ISBLANK('Armenia 2012'!$F$66),"",'Armenia 2012'!$F$66)</f>
        <v>Yes</v>
      </c>
      <c r="CW4" s="543" t="str">
        <f>IF(ISBLANK('Armenia 2012'!$F$67),"",'Armenia 2012'!$F$67)</f>
        <v>Yes</v>
      </c>
      <c r="CX4" s="543" t="str">
        <f>IF(ISBLANK('Armenia 2012'!$F$68),"",'Armenia 2012'!$F$68)</f>
        <v>Yes</v>
      </c>
      <c r="CY4" s="543" t="str">
        <f>IF(ISBLANK('Armenia 2012'!$F$69),"",'Armenia 2012'!$F$69)</f>
        <v>No</v>
      </c>
      <c r="CZ4" s="543" t="str">
        <f>IF(ISBLANK('Armenia 2012'!$F$70),"",'Armenia 2012'!$F$70)</f>
        <v>Yes</v>
      </c>
      <c r="DA4" s="543" t="str">
        <f>IF(ISBLANK('Armenia 2012'!$F$71),"",'Armenia 2012'!$F$71)</f>
        <v>Yes</v>
      </c>
      <c r="DB4" s="543" t="str">
        <f>IF(ISBLANK('Armenia 2012'!$F$72),"",'Armenia 2012'!$F$72)</f>
        <v>No</v>
      </c>
      <c r="DC4" s="543" t="str">
        <f>IF(ISBLANK('Armenia 2012'!$F$73),"",'Armenia 2012'!$F$73)</f>
        <v>Yes</v>
      </c>
      <c r="DD4" s="543" t="str">
        <f>IF(ISBLANK('Armenia 2012'!$F$74),"",'Armenia 2012'!$F$74)</f>
        <v>Don't know</v>
      </c>
      <c r="DE4" s="543" t="str">
        <f>IF(ISBLANK('Armenia 2012'!$F$75),"",'Armenia 2012'!$F$75)</f>
        <v>Don't know</v>
      </c>
      <c r="DF4" s="543" t="str">
        <f>IF(ISBLANK('Armenia 2012'!$F$76),"",'Armenia 2012'!$F$76)</f>
        <v>No</v>
      </c>
      <c r="DG4" s="543" t="str">
        <f>IF(ISBLANK('Armenia 2012'!$F$77),"",'Armenia 2012'!$F$77)</f>
        <v/>
      </c>
      <c r="DH4" s="544"/>
      <c r="DI4" s="543" t="str">
        <f>IF(ISBLANK('Armenia 2012'!$G$66),"",'Armenia 2012'!$G$66)</f>
        <v>No</v>
      </c>
      <c r="DJ4" s="543" t="str">
        <f>IF(ISBLANK('Armenia 2012'!$G$67),"",'Armenia 2012'!$G$67)</f>
        <v>No</v>
      </c>
      <c r="DK4" s="543" t="str">
        <f>IF(ISBLANK('Armenia 2012'!$G$68),"",'Armenia 2012'!$G$68)</f>
        <v>No</v>
      </c>
      <c r="DL4" s="543" t="str">
        <f>IF(ISBLANK('Armenia 2012'!$G$69),"",'Armenia 2012'!$G$69)</f>
        <v>No</v>
      </c>
      <c r="DM4" s="543" t="str">
        <f>IF(ISBLANK('Armenia 2012'!$G$70),"",'Armenia 2012'!$G$70)</f>
        <v>No</v>
      </c>
      <c r="DN4" s="543" t="str">
        <f>IF(ISBLANK('Armenia 2012'!$G$71),"",'Armenia 2012'!$G$71)</f>
        <v>No</v>
      </c>
      <c r="DO4" s="543" t="str">
        <f>IF(ISBLANK('Armenia 2012'!$G$72),"",'Armenia 2012'!$G$72)</f>
        <v>No</v>
      </c>
      <c r="DP4" s="543" t="str">
        <f>IF(ISBLANK('Armenia 2012'!$G$73),"",'Armenia 2012'!$G$73)</f>
        <v>No</v>
      </c>
      <c r="DQ4" s="543" t="str">
        <f>IF(ISBLANK('Armenia 2012'!$G$74),"",'Armenia 2012'!$G$74)</f>
        <v>No</v>
      </c>
      <c r="DR4" s="543" t="str">
        <f>IF(ISBLANK('Armenia 2012'!$G$75),"",'Armenia 2012'!$G$75)</f>
        <v>No</v>
      </c>
      <c r="DS4" s="543" t="str">
        <f>IF(ISBLANK('Armenia 2012'!$G$76),"",'Armenia 2012'!$G$76)</f>
        <v>No</v>
      </c>
      <c r="DT4" s="543" t="str">
        <f>IF(ISBLANK('Armenia 2012'!$G$77),"",'Armenia 2012'!$G$77)</f>
        <v/>
      </c>
      <c r="DU4" s="544"/>
      <c r="DV4" s="543" t="str">
        <f>IF(ISBLANK('Armenia 2012'!$H$66),"",'Armenia 2012'!$H$66)</f>
        <v>Don't know</v>
      </c>
      <c r="DW4" s="543" t="str">
        <f>IF(ISBLANK('Armenia 2012'!$H$67),"",'Armenia 2012'!$H$67)</f>
        <v>Don't know</v>
      </c>
      <c r="DX4" s="543" t="str">
        <f>IF(ISBLANK('Armenia 2012'!$H$68),"",'Armenia 2012'!$H$68)</f>
        <v>Don't know</v>
      </c>
      <c r="DY4" s="543" t="str">
        <f>IF(ISBLANK('Armenia 2012'!$H$69),"",'Armenia 2012'!$H$69)</f>
        <v>Don't know</v>
      </c>
      <c r="DZ4" s="543" t="str">
        <f>IF(ISBLANK('Armenia 2012'!$H$70),"",'Armenia 2012'!$H$70)</f>
        <v>Don't know</v>
      </c>
      <c r="EA4" s="543" t="str">
        <f>IF(ISBLANK('Armenia 2012'!$H$71),"",'Armenia 2012'!$H$71)</f>
        <v>Don't know</v>
      </c>
      <c r="EB4" s="543" t="str">
        <f>IF(ISBLANK('Armenia 2012'!$H$72),"",'Armenia 2012'!$H$72)</f>
        <v>Don't know</v>
      </c>
      <c r="EC4" s="543" t="str">
        <f>IF(ISBLANK('Armenia 2012'!$H$73),"",'Armenia 2012'!$H$73)</f>
        <v>Don't know</v>
      </c>
      <c r="ED4" s="543" t="str">
        <f>IF(ISBLANK('Armenia 2012'!$H$74),"",'Armenia 2012'!$H$74)</f>
        <v>Don't know</v>
      </c>
      <c r="EE4" s="543" t="str">
        <f>IF(ISBLANK('Armenia 2012'!$H$75),"",'Armenia 2012'!$H$75)</f>
        <v>Don't know</v>
      </c>
      <c r="EF4" s="543" t="str">
        <f>IF(ISBLANK('Armenia 2012'!$H$76),"",'Armenia 2012'!$H$76)</f>
        <v>Don't know</v>
      </c>
      <c r="EG4" s="543" t="str">
        <f>IF(ISBLANK('Armenia 2012'!$H$77),"",'Armenia 2012'!$H$77)</f>
        <v/>
      </c>
      <c r="EH4" s="543" t="str">
        <f>IF(ISBLANK('Armenia 2012'!$D$78),"",'Armenia 2012'!$D$78)</f>
        <v/>
      </c>
      <c r="EI4" s="545"/>
      <c r="EJ4" s="546" t="str">
        <f>IF(ISBLANK('Armenia 2012'!$H$80),"",'Armenia 2012'!$H$80)</f>
        <v>Yes</v>
      </c>
      <c r="EK4" s="546" t="str">
        <f>IF(ISBLANK('Armenia 2012'!$C$83),"",'Armenia 2012'!$C$83)</f>
        <v>National Strategy, Program and Actions Timeframe on Reproductive Health Improvement</v>
      </c>
      <c r="EL4" s="546" t="str">
        <f>IF(ISBLANK('Armenia 2012'!$D$83),"",'Armenia 2012'!$D$83)</f>
        <v>2007-2015</v>
      </c>
      <c r="EM4" s="546" t="str">
        <f>IF(ISBLANK('Armenia 2012'!$F$83),"",'Armenia 2012'!$F$83)</f>
        <v>Yes</v>
      </c>
      <c r="EN4" s="546" t="str">
        <f>IF(ISBLANK('Armenia 2012'!$G$83),"",'Armenia 2012'!$G$83)</f>
        <v>Yes</v>
      </c>
      <c r="EO4" s="546" t="str">
        <f>IF(ISBLANK('Armenia 2012'!$F$84),"",'Armenia 2012'!$F$84)</f>
        <v>Yes</v>
      </c>
      <c r="EP4" s="546" t="str">
        <f>IF(ISBLANK('Armenia 2012'!$E$85),"",'Armenia 2012'!$E$85)</f>
        <v>Commercial sector</v>
      </c>
      <c r="EQ4" s="546" t="str">
        <f>IF(ISBLANK('Armenia 2012'!$E$86),"",'Armenia 2012'!$E$86)</f>
        <v>20% VAT</v>
      </c>
      <c r="ER4" s="546" t="str">
        <f>IF(ISBLANK('Armenia 2012'!$H$87),"",'Armenia 2012'!$H$87)</f>
        <v>Yes</v>
      </c>
      <c r="ES4" s="546" t="str">
        <f>IF(ISBLANK('Armenia 2012'!$D$88),"",'Armenia 2012'!$D$88)</f>
        <v>There are advertising ban policies. In particular, contraceptive pills and spermicides are not among the "over the counter" medicines and cannot be advertised. For the advertisement of other contraceptives, Ministry of Health approval is required.</v>
      </c>
      <c r="ET4" s="546" t="str">
        <f>IF(ISBLANK('Armenia 2012'!$H$89),"",'Armenia 2012'!$H$89)</f>
        <v>No</v>
      </c>
      <c r="EU4" s="546" t="str">
        <f>IF(ISBLANK('Armenia 2012'!$D$90),"",'Armenia 2012'!$D$90)</f>
        <v>N/A</v>
      </c>
      <c r="EV4" s="546" t="str">
        <f>IF(ISBLANK('Armenia 2012'!$H$91),"",'Armenia 2012'!$H$91)</f>
        <v>Yes</v>
      </c>
      <c r="EW4" s="546" t="str">
        <f>IF(ISBLANK('Armenia 2012'!$C$94),"",'Armenia 2012'!$C$94)</f>
        <v>Pills, IUDs, spermicides</v>
      </c>
      <c r="EX4" s="546" t="str">
        <f>IF(ISBLANK('Armenia 2012'!$E$94),"",'Armenia 2012'!$E$94)</f>
        <v xml:space="preserve">Only Ob/Gyns can provide IUD insertions. Family doctors provide FP counseling and dispense all methods except for hormonal pills and IUD insertions. Nurses can only refer for FP counselling and dispense condoms. </v>
      </c>
      <c r="EY4" s="546" t="str">
        <f>IF(ISBLANK('Armenia 2012'!$G$94),"",'Armenia 2012'!$G$94)</f>
        <v>N/A</v>
      </c>
      <c r="EZ4" s="546" t="str">
        <f>IF(ISBLANK('Armenia 2012'!$C$95),"",'Armenia 2012'!$C$95)</f>
        <v/>
      </c>
      <c r="FA4" s="546" t="str">
        <f>IF(ISBLANK('Armenia 2012'!$E$95),"",'Armenia 2012'!$E$95)</f>
        <v/>
      </c>
      <c r="FB4" s="546" t="str">
        <f>IF(ISBLANK('Armenia 2012'!$G$95),"",'Armenia 2012'!$G$95)</f>
        <v/>
      </c>
      <c r="FC4" s="546" t="str">
        <f>IF(ISBLANK('Armenia 2012'!$C$96),"",'Armenia 2012'!$C$96)</f>
        <v/>
      </c>
      <c r="FD4" s="546" t="str">
        <f>IF(ISBLANK('Armenia 2012'!$E$96),"",'Armenia 2012'!$E$96)</f>
        <v/>
      </c>
      <c r="FE4" s="546" t="str">
        <f>IF(ISBLANK('Armenia 2012'!$G$96),"",'Armenia 2012'!$G$96)</f>
        <v/>
      </c>
      <c r="FF4" s="550"/>
      <c r="FG4" s="546" t="str">
        <f>IF(ISBLANK('Armenia 2012'!$D$99),"",'Armenia 2012'!$D$99)</f>
        <v>No</v>
      </c>
      <c r="FH4" s="546" t="str">
        <f>IF(ISBLANK('Armenia 2012'!$E$99),"",'Armenia 2012'!$E$99)</f>
        <v/>
      </c>
      <c r="FI4" s="546" t="str">
        <f>IF(ISBLANK('Armenia 2012'!$H$99),"",'Armenia 2012'!$H$99)</f>
        <v/>
      </c>
      <c r="FJ4" s="546" t="str">
        <f>IF(ISBLANK('Armenia 2012'!$D$100),"",'Armenia 2012'!$D$100)</f>
        <v>No</v>
      </c>
      <c r="FK4" s="546" t="str">
        <f>IF(ISBLANK('Armenia 2012'!$E$100),"",'Armenia 2012'!$E$100)</f>
        <v/>
      </c>
      <c r="FL4" s="546" t="str">
        <f>IF(ISBLANK('Armenia 2012'!$H$100),"",'Armenia 2012'!$H$100)</f>
        <v/>
      </c>
      <c r="FM4" s="546" t="str">
        <f>IF(ISBLANK('Armenia 2012'!$D$101),"",'Armenia 2012'!$D$101)</f>
        <v>No</v>
      </c>
      <c r="FN4" s="546" t="str">
        <f>IF(ISBLANK('Armenia 2012'!$E$101),"",'Armenia 2012'!$E$101)</f>
        <v/>
      </c>
      <c r="FO4" s="546" t="str">
        <f>IF(ISBLANK('Armenia 2012'!$H$101),"",'Armenia 2012'!$H$101)</f>
        <v/>
      </c>
      <c r="FP4" s="547"/>
      <c r="FQ4" s="546" t="str">
        <f>IF(ISBLANK('Armenia 2012'!$G$104),"",'Armenia 2012'!$G$104)</f>
        <v>No</v>
      </c>
      <c r="FR4" s="546" t="str">
        <f>IF(ISBLANK('Armenia 2012'!$G$105),"",'Armenia 2012'!$G$105)</f>
        <v>No</v>
      </c>
      <c r="FS4" s="546" t="str">
        <f>IF(ISBLANK('Armenia 2012'!$G$106),"",'Armenia 2012'!$G$106)</f>
        <v>N/A</v>
      </c>
      <c r="FT4" s="546" t="str">
        <f>IF(ISBLANK('Armenia 2012'!$D$107),"",'Armenia 2012'!$D$107)</f>
        <v>N/A</v>
      </c>
      <c r="FU4" s="547"/>
      <c r="FV4" s="546" t="str">
        <f>IF(ISBLANK('Armenia 2012'!$G$109),"",'Armenia 2012'!$G$109)</f>
        <v>Yes</v>
      </c>
      <c r="FW4" s="546" t="str">
        <f>IF(ISBLANK('Armenia 2012'!$G$110),"",'Armenia 2012'!$G$110)</f>
        <v>Yes</v>
      </c>
      <c r="FX4" s="546" t="str">
        <f>IF(ISBLANK('Armenia 2012'!$G$111),"",'Armenia 2012'!$G$111)</f>
        <v>Yes</v>
      </c>
      <c r="FY4" s="546" t="str">
        <f>IF(ISBLANK('Armenia 2012'!$G$112),"",'Armenia 2012'!$G$112)</f>
        <v>No</v>
      </c>
      <c r="FZ4" s="546" t="str">
        <f>IF(ISBLANK('Armenia 2012'!$G$113),"",'Armenia 2012'!$G$113)</f>
        <v>No</v>
      </c>
      <c r="GA4" s="546" t="str">
        <f>IF(ISBLANK('Armenia 2012'!$G$114),"",'Armenia 2012'!$G$114)</f>
        <v>No</v>
      </c>
      <c r="GB4" s="546" t="str">
        <f>IF(ISBLANK('Armenia 2012'!$G$115),"",'Armenia 2012'!$G$115)</f>
        <v>No</v>
      </c>
      <c r="GC4" s="546" t="str">
        <f>IF(ISBLANK('Armenia 2012'!$G$116),"",'Armenia 2012'!$G$116)</f>
        <v>No</v>
      </c>
      <c r="GD4" s="546" t="str">
        <f>IF(ISBLANK('Armenia 2012'!$G$117),"",'Armenia 2012'!$G$117)</f>
        <v>No</v>
      </c>
      <c r="GE4" s="546" t="str">
        <f>IF(ISBLANK('Armenia 2012'!$G$118),"",'Armenia 2012'!$G$118)</f>
        <v>No</v>
      </c>
      <c r="GF4" s="546" t="str">
        <f>IF(ISBLANK('Armenia 2012'!$F$119),"",'Armenia 2012'!$F$119)</f>
        <v>N/A</v>
      </c>
      <c r="GG4" s="546">
        <f>IF(ISBLANK('Armenia 2012'!$F$120),"",'Armenia 2012'!$F$120)</f>
        <v>2007</v>
      </c>
      <c r="GH4" s="546" t="str">
        <f>IF(ISBLANK('Armenia 2012'!$D$121),"",'Armenia 2012'!$D$121)</f>
        <v>Essential Medicine List of the Republic of Armenia (We would like to draw your attention to the corrected date for issuing the Essential Drug List, which is 2007, and not 2010 as it was stated earlier.)</v>
      </c>
      <c r="GI4" s="546" t="str">
        <f>IF(ISBLANK('Armenia 2012'!$D$122),"",'Armenia 2012'!$D$122)</f>
        <v>IUDs, condoms, and spermicides are not on the list because they are not drugs. Implants are not registered.</v>
      </c>
      <c r="GJ4" s="547"/>
      <c r="GK4" s="546">
        <f>IF(ISBLANK('Armenia 2012'!$F$124),"",'Armenia 2012'!$F$124)</f>
        <v>2008</v>
      </c>
      <c r="GL4" s="546" t="str">
        <f>IF(ISBLANK('Armenia 2012'!$G$125),"",'Armenia 2012'!$G$125)</f>
        <v>Yes</v>
      </c>
      <c r="GM4" s="546" t="str">
        <f>IF(ISBLANK('Armenia 2012'!$G$126),"",'Armenia 2012'!$G$126)</f>
        <v>No</v>
      </c>
      <c r="GN4" s="546" t="str">
        <f>IF(ISBLANK('Armenia 2012'!$G$127),"",'Armenia 2012'!$G$127)</f>
        <v>No</v>
      </c>
      <c r="GO4" s="546" t="str">
        <f>IF(ISBLANK('Armenia 2012'!$G$128),"",'Armenia 2012'!$G$128)</f>
        <v>No</v>
      </c>
      <c r="GP4" s="546" t="str">
        <f>IF(ISBLANK('Armenia 2012'!$D$129),"",'Armenia 2012'!$D$129)</f>
        <v/>
      </c>
      <c r="GQ4" s="555"/>
      <c r="GR4" s="548" t="str">
        <f>IF(ISBLANK('Armenia 2012'!$G$131),"",'Armenia 2012'!$G$131)</f>
        <v>Yes</v>
      </c>
      <c r="GS4" s="549"/>
      <c r="GT4" s="548" t="str">
        <f>IF(ISBLANK('Armenia 2012'!$G$133),"",'Armenia 2012'!$G$133)</f>
        <v>Yes</v>
      </c>
      <c r="GU4" s="548" t="str">
        <f>IF(ISBLANK('Armenia 2012'!$G$134),"",'Armenia 2012'!$G$134)</f>
        <v>Yes</v>
      </c>
      <c r="GV4" s="548" t="str">
        <f>IF(ISBLANK('Armenia 2012'!$G$135),"",'Armenia 2012'!$G$135)</f>
        <v>Yes</v>
      </c>
      <c r="GW4" s="548" t="str">
        <f>IF(ISBLANK('Armenia 2012'!$G$136),"",'Armenia 2012'!$G$136)</f>
        <v>N/A</v>
      </c>
      <c r="GX4" s="548" t="str">
        <f>IF(ISBLANK('Armenia 2012'!$G$137),"",'Armenia 2012'!$G$137)</f>
        <v>No</v>
      </c>
      <c r="GY4" s="548" t="str">
        <f>IF(ISBLANK('Armenia 2012'!$G$138),"",'Armenia 2012'!$G$138)</f>
        <v>No</v>
      </c>
      <c r="GZ4" s="548" t="str">
        <f>IF(ISBLANK('Armenia 2012'!$G$139),"",'Armenia 2012'!$G$139)</f>
        <v>N/A</v>
      </c>
      <c r="HA4" s="548" t="str">
        <f>IF(ISBLANK('Armenia 2012'!$G$140),"",'Armenia 2012'!$G$140)</f>
        <v>Yes</v>
      </c>
      <c r="HB4" s="548" t="str">
        <f>IF(ISBLANK('Armenia 2012'!$G$141),"",'Armenia 2012'!$G$141)</f>
        <v>N/A</v>
      </c>
      <c r="HC4" s="548" t="str">
        <f>IF(ISBLANK('Armenia 2012'!$F$142),"",'Armenia 2012'!$F$142)</f>
        <v>01/11-12/11</v>
      </c>
      <c r="HD4" s="548" t="str">
        <f>IF(ISBLANK('Armenia 2012'!$F$143),"",'Armenia 2012'!$F$143)</f>
        <v>UNFPA; MOH Division of Mother and Child Health</v>
      </c>
      <c r="HE4" s="549"/>
      <c r="HF4" s="548" t="str">
        <f>IF(ISBLANK('Armenia 2012'!$G$145),"",'Armenia 2012'!$G$145)</f>
        <v>Yes</v>
      </c>
      <c r="HG4" s="548" t="str">
        <f>IF(ISBLANK('Armenia 2012'!$G$146),"",'Armenia 2012'!$G$146)</f>
        <v>Yes</v>
      </c>
      <c r="HH4" s="551" t="str">
        <f>IF(ISBLANK('Armenia 2012'!$D$147),"",'Armenia 2012'!$D$147)</f>
        <v/>
      </c>
      <c r="HI4" s="158" t="s">
        <v>497</v>
      </c>
    </row>
    <row r="5" spans="1:217" ht="50.25" customHeight="1">
      <c r="A5" s="263" t="s">
        <v>499</v>
      </c>
      <c r="B5" s="154"/>
      <c r="C5" s="536" t="str">
        <f>IF(ISBLANK('Azerbaijan 2012'!$H$12),"",'Azerbaijan 2012'!$H$12)</f>
        <v>No</v>
      </c>
      <c r="D5" s="536" t="str">
        <f>IF(ISBLANK('Azerbaijan 2012'!$D$13),"",'Azerbaijan 2012'!$D$13)</f>
        <v>N/A</v>
      </c>
      <c r="E5" s="557"/>
      <c r="F5" s="536" t="str">
        <f>IF(ISBLANK('Azerbaijan 2012'!$D$15),"",'Azerbaijan 2012'!$D$15)</f>
        <v>N/A</v>
      </c>
      <c r="G5" s="536" t="str">
        <f>IF(ISBLANK('Azerbaijan 2012'!$F$15),"",'Azerbaijan 2012'!$F$15)</f>
        <v/>
      </c>
      <c r="H5" s="536" t="str">
        <f>IF(ISBLANK('Azerbaijan 2012'!$D$16),"",'Azerbaijan 2012'!$D$16)</f>
        <v>N/A</v>
      </c>
      <c r="I5" s="536" t="str">
        <f>IF(ISBLANK('Azerbaijan 2012'!$F$16),"",'Azerbaijan 2012'!$F$16)</f>
        <v/>
      </c>
      <c r="J5" s="536" t="str">
        <f>IF(ISBLANK('Azerbaijan 2012'!$D$17),"",'Azerbaijan 2012'!$D$17)</f>
        <v>N/A</v>
      </c>
      <c r="K5" s="536" t="str">
        <f>IF(ISBLANK('Azerbaijan 2012'!$F$17),"",'Azerbaijan 2012'!$F$17)</f>
        <v/>
      </c>
      <c r="L5" s="536" t="str">
        <f>IF(ISBLANK('Azerbaijan 2012'!$D$18),"",'Azerbaijan 2012'!$D$18)</f>
        <v>N/A</v>
      </c>
      <c r="M5" s="536" t="str">
        <f>IF(ISBLANK('Azerbaijan 2012'!$F$18),"",'Azerbaijan 2012'!$F$18)</f>
        <v/>
      </c>
      <c r="N5" s="536" t="str">
        <f>IF(ISBLANK('Azerbaijan 2012'!$D$19),"",'Azerbaijan 2012'!$D$19)</f>
        <v>N/A</v>
      </c>
      <c r="O5" s="536" t="str">
        <f>IF(ISBLANK('Azerbaijan 2012'!$F$19),"",'Azerbaijan 2012'!$F$19)</f>
        <v/>
      </c>
      <c r="P5" s="536" t="str">
        <f>IF(ISBLANK('Azerbaijan 2012'!$D$20),"",'Azerbaijan 2012'!$D$20)</f>
        <v>N/A</v>
      </c>
      <c r="Q5" s="536" t="str">
        <f>IF(ISBLANK('Azerbaijan 2012'!$F$20),"",'Azerbaijan 2012'!$F$20)</f>
        <v/>
      </c>
      <c r="R5" s="536" t="str">
        <f>IF(ISBLANK('Azerbaijan 2012'!$D$21),"",'Azerbaijan 2012'!$D$21)</f>
        <v>N/A</v>
      </c>
      <c r="S5" s="536" t="str">
        <f>IF(ISBLANK('Azerbaijan 2012'!$F$21),"",'Azerbaijan 2012'!$F$21)</f>
        <v/>
      </c>
      <c r="T5" s="536" t="str">
        <f>IF(ISBLANK('Azerbaijan 2012'!$D$22),"",'Azerbaijan 2012'!$D$22)</f>
        <v>N/A</v>
      </c>
      <c r="U5" s="536" t="str">
        <f>IF(ISBLANK('Azerbaijan 2012'!$F$22),"",'Azerbaijan 2012'!$F$22)</f>
        <v/>
      </c>
      <c r="V5" s="536" t="str">
        <f>IF(ISBLANK('Azerbaijan 2012'!$D$23),"",'Azerbaijan 2012'!$D$23)</f>
        <v>N/A</v>
      </c>
      <c r="W5" s="536" t="str">
        <f>IF(ISBLANK('Azerbaijan 2012'!$F$23),"",'Azerbaijan 2012'!$F$23)</f>
        <v/>
      </c>
      <c r="X5" s="536" t="str">
        <f>IF(ISBLANK('Azerbaijan 2012'!$H$24),"",'Azerbaijan 2012'!$H$24)</f>
        <v>N/A</v>
      </c>
      <c r="Y5" s="536" t="str">
        <f>IF(ISBLANK('Azerbaijan 2012'!$H$25),"",'Azerbaijan 2012'!$H$25)</f>
        <v>N/A</v>
      </c>
      <c r="Z5" s="536" t="str">
        <f>IF(ISBLANK('Azerbaijan 2012'!$D$26),"",'Azerbaijan 2012'!$D$26)</f>
        <v>Yes</v>
      </c>
      <c r="AA5" s="536" t="str">
        <f>IF(ISBLANK('Azerbaijan 2012'!$F$26),"",'Azerbaijan 2012'!$F$26)</f>
        <v>Research Institute of Obstetrics and Gynecology</v>
      </c>
      <c r="AB5" s="536" t="str">
        <f>IF(ISBLANK('Azerbaijan 2012'!$H$26),"",'Azerbaijan 2012'!$H$26)</f>
        <v>Director, National RH Coordinator</v>
      </c>
      <c r="AC5" s="155"/>
      <c r="AD5" s="537" t="str">
        <f>IF(ISBLANK('Azerbaijan 2012'!$F$28),"",'Azerbaijan 2012'!$F$28)</f>
        <v>January</v>
      </c>
      <c r="AE5" s="537" t="str">
        <f>IF(ISBLANK('Azerbaijan 2012'!$H$28),"",'Azerbaijan 2012'!$H$28)</f>
        <v>December</v>
      </c>
      <c r="AF5" s="538">
        <f>IF(ISBLANK('Azerbaijan 2012'!$G$29),"",'Azerbaijan 2012'!$G$29)</f>
        <v>157104</v>
      </c>
      <c r="AG5" s="535" t="str">
        <f>IF(ISBLANK('Azerbaijan 2012'!$E$30),"",'Azerbaijan 2012'!$E$30)</f>
        <v>01/09-12/09</v>
      </c>
      <c r="AH5" s="535" t="str">
        <f>IF(ISBLANK('Azerbaijan 2012'!$G$30),"",'Azerbaijan 2012'!$G$30)</f>
        <v>UNFPA</v>
      </c>
      <c r="AI5" s="535" t="str">
        <f>IF(ISBLANK('Azerbaijan 2012'!$H$31),"",'Azerbaijan 2012'!$H$31)</f>
        <v>No</v>
      </c>
      <c r="AJ5" s="538" t="str">
        <f>IF(ISBLANK('Azerbaijan 2012'!$H$32),"",'Azerbaijan 2012'!$H$32)</f>
        <v>No</v>
      </c>
      <c r="AK5" s="538">
        <f>IF(ISBLANK('Azerbaijan 2012'!$E$35),"",'Azerbaijan 2012'!$E$35)</f>
        <v>0</v>
      </c>
      <c r="AL5" s="537" t="str">
        <f>IF(ISBLANK('Azerbaijan 2012'!$F$35),"",'Azerbaijan 2012'!$F$35)</f>
        <v>01/11-12/11</v>
      </c>
      <c r="AM5" s="537" t="str">
        <f>IF(ISBLANK('Azerbaijan 2012'!$G$35),"",'Azerbaijan 2012'!$G$35)</f>
        <v/>
      </c>
      <c r="AN5" s="537" t="str">
        <f>IF(ISBLANK('Azerbaijan 2012'!$H$35),"",'Azerbaijan 2012'!$H$35)</f>
        <v/>
      </c>
      <c r="AO5" s="537" t="str">
        <f>IF(ISBLANK('Azerbaijan 2012'!$H$37),"",'Azerbaijan 2012'!$H$37)</f>
        <v>No</v>
      </c>
      <c r="AP5" s="537" t="str">
        <f>IF(ISBLANK('Azerbaijan 2012'!$D$40),"",'Azerbaijan 2012'!$D$40)</f>
        <v>No</v>
      </c>
      <c r="AQ5" s="537" t="str">
        <f>IF(ISBLANK('Azerbaijan 2012'!$D$41),"",'Azerbaijan 2012'!$D$41)</f>
        <v>N/A</v>
      </c>
      <c r="AR5" s="538">
        <f>IF(ISBLANK('Azerbaijan 2012'!$E$40),"",'Azerbaijan 2012'!$E$40)</f>
        <v>0</v>
      </c>
      <c r="AS5" s="538" t="str">
        <f>IF(ISBLANK('Azerbaijan 2012'!$F$40),"",'Azerbaijan 2012'!$F$40)</f>
        <v>01/11-12/11</v>
      </c>
      <c r="AT5" s="538" t="str">
        <f>IF(ISBLANK('Azerbaijan 2012'!$G$40),"",'Azerbaijan 2012'!$G$40)</f>
        <v/>
      </c>
      <c r="AU5" s="537" t="str">
        <f>IF(ISBLANK('Azerbaijan 2012'!$H$40),"",'Azerbaijan 2012'!$H$40)</f>
        <v/>
      </c>
      <c r="AV5" s="537" t="str">
        <f>IF(ISBLANK('Azerbaijan 2012'!$D$42),"",'Azerbaijan 2012'!$D$42)</f>
        <v>No</v>
      </c>
      <c r="AW5" s="538" t="str">
        <f>IF(ISBLANK('Azerbaijan 2012'!$D$43),"",'Azerbaijan 2012'!$D$43)</f>
        <v>N/A</v>
      </c>
      <c r="AX5" s="538">
        <f>IF(ISBLANK('Azerbaijan 2012'!$E$42),"",'Azerbaijan 2012'!$E$42)</f>
        <v>0</v>
      </c>
      <c r="AY5" s="538" t="str">
        <f>IF(ISBLANK('Azerbaijan 2012'!$F$42),"",'Azerbaijan 2012'!$F$42)</f>
        <v>01/11-12/11</v>
      </c>
      <c r="AZ5" s="538" t="str">
        <f>IF(ISBLANK('Azerbaijan 2012'!$G$42),"",'Azerbaijan 2012'!$G$42)</f>
        <v/>
      </c>
      <c r="BA5" s="537" t="str">
        <f>IF(ISBLANK('Azerbaijan 2012'!$H$42),"",'Azerbaijan 2012'!$H$42)</f>
        <v/>
      </c>
      <c r="BB5" s="539">
        <f>IF(ISBLANK('Azerbaijan 2012'!$E$44),"",'Azerbaijan 2012'!$E$44)</f>
        <v>0</v>
      </c>
      <c r="BC5" s="537" t="str">
        <f>IF(ISBLANK('Azerbaijan 2012'!$H$44),"",'Azerbaijan 2012'!$H$44)</f>
        <v/>
      </c>
      <c r="BD5" s="540"/>
      <c r="BE5" s="537" t="str">
        <f>IF(ISBLANK('Azerbaijan 2012'!$D$48),"",'Azerbaijan 2012'!$D$48)</f>
        <v>No</v>
      </c>
      <c r="BF5" s="538" t="str">
        <f>IF(ISBLANK('Azerbaijan 2012'!$D$49),"",'Azerbaijan 2012'!$D$49)</f>
        <v>N/A</v>
      </c>
      <c r="BG5" s="538">
        <f>IF(ISBLANK('Azerbaijan 2012'!$E$48),"",'Azerbaijan 2012'!$E$48)</f>
        <v>0</v>
      </c>
      <c r="BH5" s="538" t="str">
        <f>IF(ISBLANK('Azerbaijan 2012'!$F$48),"",'Azerbaijan 2012'!$F$48)</f>
        <v>01/11-12/11</v>
      </c>
      <c r="BI5" s="538" t="str">
        <f>IF(ISBLANK('Azerbaijan 2012'!$G$48),"",'Azerbaijan 2012'!$G$48)</f>
        <v/>
      </c>
      <c r="BJ5" s="537" t="str">
        <f>IF(ISBLANK('Azerbaijan 2012'!$H$48),"",'Azerbaijan 2012'!$H$48)</f>
        <v/>
      </c>
      <c r="BK5" s="537" t="str">
        <f>IF(ISBLANK('Azerbaijan 2012'!$D$50),"",'Azerbaijan 2012'!$D$50)</f>
        <v>Yes</v>
      </c>
      <c r="BL5" s="538">
        <f>IF(ISBLANK('Azerbaijan 2012'!$E$50),"",'Azerbaijan 2012'!$E$50)</f>
        <v>77410</v>
      </c>
      <c r="BM5" s="538" t="str">
        <f>IF(ISBLANK('Azerbaijan 2012'!$F$50),"",'Azerbaijan 2012'!$F$50)</f>
        <v>01/11-12/11</v>
      </c>
      <c r="BN5" s="538" t="str">
        <f>IF(ISBLANK('Azerbaijan 2012'!$G$50),"",'Azerbaijan 2012'!$G$50)</f>
        <v>The Global Fund PQR Transaction Summary</v>
      </c>
      <c r="BO5" s="538" t="str">
        <f>IF(ISBLANK('Azerbaijan 2012'!$H$50),"",'Azerbaijan 2012'!$H$50)</f>
        <v>July 2011 purchase orders (one delivery arrived in 2011 and one in 2012)</v>
      </c>
      <c r="BP5" s="537" t="str">
        <f>IF(ISBLANK('Azerbaijan 2012'!$D$51),"",'Azerbaijan 2012'!$D$51)</f>
        <v>No</v>
      </c>
      <c r="BQ5" s="538">
        <f>IF(ISBLANK('Azerbaijan 2012'!$E$51),"",'Azerbaijan 2012'!$E$51)</f>
        <v>0</v>
      </c>
      <c r="BR5" s="537" t="str">
        <f>IF(ISBLANK('Azerbaijan 2012'!$F$51),"",'Azerbaijan 2012'!$F$51)</f>
        <v>01/11-12/11</v>
      </c>
      <c r="BS5" s="538" t="str">
        <f>IF(ISBLANK('Azerbaijan 2012'!$G$51),"",'Azerbaijan 2012'!$G$51)</f>
        <v/>
      </c>
      <c r="BT5" s="538" t="str">
        <f>IF(ISBLANK('Azerbaijan 2012'!$H$51),"",'Azerbaijan 2012'!$H$51)</f>
        <v/>
      </c>
      <c r="BU5" s="539">
        <f>IF(ISBLANK('Azerbaijan 2012'!$E$52),"",'Azerbaijan 2012'!$E$52)</f>
        <v>77410</v>
      </c>
      <c r="BV5" s="538" t="str">
        <f>IF(ISBLANK('Azerbaijan 2012'!$H$52),"",'Azerbaijan 2012'!$H$52)</f>
        <v/>
      </c>
      <c r="BW5" s="541">
        <f>IF(ISBLANK('Azerbaijan 2012'!$F$55),"",'Azerbaijan 2012'!$F$55)</f>
        <v>0</v>
      </c>
      <c r="BX5" s="537" t="str">
        <f>IF(ISBLANK('Azerbaijan 2012'!$G$55),"",'Azerbaijan 2012'!$G$55)</f>
        <v/>
      </c>
      <c r="BY5" s="541">
        <f>IF(ISBLANK('Azerbaijan 2012'!$F$56),"",'Azerbaijan 2012'!$F$56)</f>
        <v>0.49273092982992156</v>
      </c>
      <c r="BZ5" s="537" t="str">
        <f>IF(ISBLANK('Azerbaijan 2012'!$G$56),"",'Azerbaijan 2012'!$G$56)</f>
        <v>The forecast data was for 2009.</v>
      </c>
      <c r="CA5" s="537" t="str">
        <f>IF(ISBLANK('Azerbaijan 2012'!$F$57),"",'Azerbaijan 2012'!$F$57)</f>
        <v>Yes</v>
      </c>
      <c r="CB5" s="537" t="str">
        <f>IF(ISBLANK('Azerbaijan 2012'!$G$57),"",'Azerbaijan 2012'!$G$57)</f>
        <v/>
      </c>
      <c r="CC5" s="537" t="str">
        <f>IF(ISBLANK('Azerbaijan 2012'!$F$59),"",'Azerbaijan 2012'!$F$59)</f>
        <v>N/A</v>
      </c>
      <c r="CD5" s="537" t="str">
        <f>IF(ISBLANK('Azerbaijan 2012'!$F$60),"",'Azerbaijan 2012'!$F$60)</f>
        <v>N/A</v>
      </c>
      <c r="CE5" s="537" t="str">
        <f>IF(ISBLANK('Azerbaijan 2012'!$F$61),"",'Azerbaijan 2012'!$F$61)</f>
        <v>N/A</v>
      </c>
      <c r="CF5" s="537" t="str">
        <f>IF(ISBLANK('Azerbaijan 2012'!$D$62),"",'Azerbaijan 2012'!$D$62)</f>
        <v>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v>
      </c>
      <c r="CG5" s="262"/>
      <c r="CH5" s="542"/>
      <c r="CI5" s="543" t="str">
        <f>IF(ISBLANK('Azerbaijan 2012'!$D$66),"",'Azerbaijan 2012'!$D$66)</f>
        <v>Yes</v>
      </c>
      <c r="CJ5" s="543" t="str">
        <f>IF(ISBLANK('Azerbaijan 2012'!$D$67),"",'Azerbaijan 2012'!$D$67)</f>
        <v>No</v>
      </c>
      <c r="CK5" s="543" t="str">
        <f>IF(ISBLANK('Azerbaijan 2012'!$D$68),"",'Azerbaijan 2012'!$D$68)</f>
        <v>No</v>
      </c>
      <c r="CL5" s="543" t="str">
        <f>IF(ISBLANK('Azerbaijan 2012'!$D$69),"",'Azerbaijan 2012'!$D$69)</f>
        <v>No</v>
      </c>
      <c r="CM5" s="543" t="str">
        <f>IF(ISBLANK('Azerbaijan 2012'!$D$70),"",'Azerbaijan 2012'!$D$70)</f>
        <v>Yes</v>
      </c>
      <c r="CN5" s="543" t="str">
        <f>IF(ISBLANK('Azerbaijan 2012'!$D$71),"",'Azerbaijan 2012'!$D$71)</f>
        <v>Yes</v>
      </c>
      <c r="CO5" s="543" t="str">
        <f>IF(ISBLANK('Azerbaijan 2012'!$D$72),"",'Azerbaijan 2012'!$D$72)</f>
        <v>No</v>
      </c>
      <c r="CP5" s="543" t="str">
        <f>IF(ISBLANK('Azerbaijan 2012'!$D$73),"",'Azerbaijan 2012'!$D$73)</f>
        <v>Yes</v>
      </c>
      <c r="CQ5" s="543" t="str">
        <f>IF(ISBLANK('Azerbaijan 2012'!$D$74),"",'Azerbaijan 2012'!$D$74)</f>
        <v>Yes</v>
      </c>
      <c r="CR5" s="543" t="str">
        <f>IF(ISBLANK('Azerbaijan 2012'!$D$75),"",'Azerbaijan 2012'!$D$75)</f>
        <v>Yes</v>
      </c>
      <c r="CS5" s="543" t="str">
        <f>IF(ISBLANK('Azerbaijan 2012'!$D$76),"",'Azerbaijan 2012'!$D$76)</f>
        <v>No</v>
      </c>
      <c r="CT5" s="543" t="str">
        <f>IF(ISBLANK('Azerbaijan 2012'!$D$77),"",'Azerbaijan 2012'!$D$77)</f>
        <v>spermicides</v>
      </c>
      <c r="CU5" s="542"/>
      <c r="CV5" s="543" t="str">
        <f>IF(ISBLANK('Azerbaijan 2012'!$F$66),"",'Azerbaijan 2012'!$F$66)</f>
        <v>No</v>
      </c>
      <c r="CW5" s="543" t="str">
        <f>IF(ISBLANK('Azerbaijan 2012'!$F$67),"",'Azerbaijan 2012'!$F$67)</f>
        <v>No</v>
      </c>
      <c r="CX5" s="543" t="str">
        <f>IF(ISBLANK('Azerbaijan 2012'!$F$68),"",'Azerbaijan 2012'!$F$68)</f>
        <v>No</v>
      </c>
      <c r="CY5" s="543" t="str">
        <f>IF(ISBLANK('Azerbaijan 2012'!$F$69),"",'Azerbaijan 2012'!$F$69)</f>
        <v>No</v>
      </c>
      <c r="CZ5" s="543" t="str">
        <f>IF(ISBLANK('Azerbaijan 2012'!$F$70),"",'Azerbaijan 2012'!$F$70)</f>
        <v>No</v>
      </c>
      <c r="DA5" s="543" t="str">
        <f>IF(ISBLANK('Azerbaijan 2012'!$F$71),"",'Azerbaijan 2012'!$F$71)</f>
        <v>No</v>
      </c>
      <c r="DB5" s="543" t="str">
        <f>IF(ISBLANK('Azerbaijan 2012'!$F$72),"",'Azerbaijan 2012'!$F$72)</f>
        <v>No</v>
      </c>
      <c r="DC5" s="543" t="str">
        <f>IF(ISBLANK('Azerbaijan 2012'!$F$73),"",'Azerbaijan 2012'!$F$73)</f>
        <v>No</v>
      </c>
      <c r="DD5" s="543" t="str">
        <f>IF(ISBLANK('Azerbaijan 2012'!$F$74),"",'Azerbaijan 2012'!$F$74)</f>
        <v>Yes</v>
      </c>
      <c r="DE5" s="543" t="str">
        <f>IF(ISBLANK('Azerbaijan 2012'!$F$75),"",'Azerbaijan 2012'!$F$75)</f>
        <v>Yes</v>
      </c>
      <c r="DF5" s="543" t="str">
        <f>IF(ISBLANK('Azerbaijan 2012'!$F$76),"",'Azerbaijan 2012'!$F$76)</f>
        <v>No</v>
      </c>
      <c r="DG5" s="543" t="str">
        <f>IF(ISBLANK('Azerbaijan 2012'!$F$77),"",'Azerbaijan 2012'!$F$77)</f>
        <v/>
      </c>
      <c r="DH5" s="544"/>
      <c r="DI5" s="543" t="str">
        <f>IF(ISBLANK('Azerbaijan 2012'!$G$66),"",'Azerbaijan 2012'!$G$66)</f>
        <v>No</v>
      </c>
      <c r="DJ5" s="543" t="str">
        <f>IF(ISBLANK('Azerbaijan 2012'!$G$67),"",'Azerbaijan 2012'!$G$67)</f>
        <v>No</v>
      </c>
      <c r="DK5" s="543" t="str">
        <f>IF(ISBLANK('Azerbaijan 2012'!$G$68),"",'Azerbaijan 2012'!$G$68)</f>
        <v>No</v>
      </c>
      <c r="DL5" s="543" t="str">
        <f>IF(ISBLANK('Azerbaijan 2012'!$G$69),"",'Azerbaijan 2012'!$G$69)</f>
        <v>No</v>
      </c>
      <c r="DM5" s="543" t="str">
        <f>IF(ISBLANK('Azerbaijan 2012'!$G$70),"",'Azerbaijan 2012'!$G$70)</f>
        <v>No</v>
      </c>
      <c r="DN5" s="543" t="str">
        <f>IF(ISBLANK('Azerbaijan 2012'!$G$71),"",'Azerbaijan 2012'!$G$71)</f>
        <v>No</v>
      </c>
      <c r="DO5" s="543" t="str">
        <f>IF(ISBLANK('Azerbaijan 2012'!$G$72),"",'Azerbaijan 2012'!$G$72)</f>
        <v>No</v>
      </c>
      <c r="DP5" s="543" t="str">
        <f>IF(ISBLANK('Azerbaijan 2012'!$G$73),"",'Azerbaijan 2012'!$G$73)</f>
        <v>No</v>
      </c>
      <c r="DQ5" s="543" t="str">
        <f>IF(ISBLANK('Azerbaijan 2012'!$G$74),"",'Azerbaijan 2012'!$G$74)</f>
        <v>No</v>
      </c>
      <c r="DR5" s="543" t="str">
        <f>IF(ISBLANK('Azerbaijan 2012'!$G$75),"",'Azerbaijan 2012'!$G$75)</f>
        <v>No</v>
      </c>
      <c r="DS5" s="543" t="str">
        <f>IF(ISBLANK('Azerbaijan 2012'!$G$76),"",'Azerbaijan 2012'!$G$76)</f>
        <v>No</v>
      </c>
      <c r="DT5" s="543" t="str">
        <f>IF(ISBLANK('Azerbaijan 2012'!$G$77),"",'Azerbaijan 2012'!$G$77)</f>
        <v/>
      </c>
      <c r="DU5" s="544"/>
      <c r="DV5" s="543" t="str">
        <f>IF(ISBLANK('Azerbaijan 2012'!$H$66),"",'Azerbaijan 2012'!$H$66)</f>
        <v>No</v>
      </c>
      <c r="DW5" s="543" t="str">
        <f>IF(ISBLANK('Azerbaijan 2012'!$H$67),"",'Azerbaijan 2012'!$H$67)</f>
        <v>No</v>
      </c>
      <c r="DX5" s="543" t="str">
        <f>IF(ISBLANK('Azerbaijan 2012'!$H$68),"",'Azerbaijan 2012'!$H$68)</f>
        <v>No</v>
      </c>
      <c r="DY5" s="543" t="str">
        <f>IF(ISBLANK('Azerbaijan 2012'!$H$69),"",'Azerbaijan 2012'!$H$69)</f>
        <v>No</v>
      </c>
      <c r="DZ5" s="543" t="str">
        <f>IF(ISBLANK('Azerbaijan 2012'!$H$70),"",'Azerbaijan 2012'!$H$70)</f>
        <v>No</v>
      </c>
      <c r="EA5" s="543" t="str">
        <f>IF(ISBLANK('Azerbaijan 2012'!$H$71),"",'Azerbaijan 2012'!$H$71)</f>
        <v>Yes</v>
      </c>
      <c r="EB5" s="543" t="str">
        <f>IF(ISBLANK('Azerbaijan 2012'!$H$72),"",'Azerbaijan 2012'!$H$72)</f>
        <v>No</v>
      </c>
      <c r="EC5" s="543" t="str">
        <f>IF(ISBLANK('Azerbaijan 2012'!$H$73),"",'Azerbaijan 2012'!$H$73)</f>
        <v>No</v>
      </c>
      <c r="ED5" s="543" t="str">
        <f>IF(ISBLANK('Azerbaijan 2012'!$H$74),"",'Azerbaijan 2012'!$H$74)</f>
        <v>No</v>
      </c>
      <c r="EE5" s="543" t="str">
        <f>IF(ISBLANK('Azerbaijan 2012'!$H$75),"",'Azerbaijan 2012'!$H$75)</f>
        <v>No</v>
      </c>
      <c r="EF5" s="543" t="str">
        <f>IF(ISBLANK('Azerbaijan 2012'!$H$76),"",'Azerbaijan 2012'!$H$76)</f>
        <v>No</v>
      </c>
      <c r="EG5" s="543" t="str">
        <f>IF(ISBLANK('Azerbaijan 2012'!$H$77),"",'Azerbaijan 2012'!$H$77)</f>
        <v/>
      </c>
      <c r="EH5" s="543" t="str">
        <f>IF(ISBLANK('Azerbaijan 2012'!$D$78),"",'Azerbaijan 2012'!$D$78)</f>
        <v/>
      </c>
      <c r="EI5" s="545"/>
      <c r="EJ5" s="546" t="str">
        <f>IF(ISBLANK('Azerbaijan 2012'!$H$80),"",'Azerbaijan 2012'!$H$80)</f>
        <v>No</v>
      </c>
      <c r="EK5" s="546" t="str">
        <f>IF(ISBLANK('Azerbaijan 2012'!$C$83),"",'Azerbaijan 2012'!$C$83)</f>
        <v/>
      </c>
      <c r="EL5" s="546" t="str">
        <f>IF(ISBLANK('Azerbaijan 2012'!$D$83),"",'Azerbaijan 2012'!$D$83)</f>
        <v/>
      </c>
      <c r="EM5" s="546" t="str">
        <f>IF(ISBLANK('Azerbaijan 2012'!$F$83),"",'Azerbaijan 2012'!$F$83)</f>
        <v/>
      </c>
      <c r="EN5" s="546" t="str">
        <f>IF(ISBLANK('Azerbaijan 2012'!$G$83),"",'Azerbaijan 2012'!$G$83)</f>
        <v/>
      </c>
      <c r="EO5" s="546" t="str">
        <f>IF(ISBLANK('Azerbaijan 2012'!$F$84),"",'Azerbaijan 2012'!$F$84)</f>
        <v>Yes</v>
      </c>
      <c r="EP5" s="546" t="str">
        <f>IF(ISBLANK('Azerbaijan 2012'!$E$85),"",'Azerbaijan 2012'!$E$85)</f>
        <v>Commercial sector (no information regarding other sectors)</v>
      </c>
      <c r="EQ5" s="546" t="str">
        <f>IF(ISBLANK('Azerbaijan 2012'!$E$86),"",'Azerbaijan 2012'!$E$86)</f>
        <v>For oral pills - 18% VAT + 1% other fees; for medical devices (condom, IUD) - up to 36% VAT</v>
      </c>
      <c r="ER5" s="546" t="str">
        <f>IF(ISBLANK('Azerbaijan 2012'!$H$87),"",'Azerbaijan 2012'!$H$87)</f>
        <v>Yes</v>
      </c>
      <c r="ES5" s="546" t="str">
        <f>IF(ISBLANK('Azerbaijan 2012'!$D$88),"",'Azerbaijan 2012'!$D$88)</f>
        <v>There is a policy that allows advertising of condoms only after midnight, which is seen as hindering promotional efforts.</v>
      </c>
      <c r="ET5" s="546" t="str">
        <f>IF(ISBLANK('Azerbaijan 2012'!$H$89),"",'Azerbaijan 2012'!$H$89)</f>
        <v>Yes</v>
      </c>
      <c r="EU5" s="546" t="str">
        <f>IF(ISBLANK('Azerbaijan 2012'!$D$90),"",'Azerbaijan 2012'!$D$90)</f>
        <v>There is no price control policy.</v>
      </c>
      <c r="EV5" s="546" t="str">
        <f>IF(ISBLANK('Azerbaijan 2012'!$H$91),"",'Azerbaijan 2012'!$H$91)</f>
        <v>Yes</v>
      </c>
      <c r="EW5" s="546" t="str">
        <f>IF(ISBLANK('Azerbaijan 2012'!$C$94),"",'Azerbaijan 2012'!$C$94)</f>
        <v>IUDs, oral contraceptives, sterilization</v>
      </c>
      <c r="EX5" s="546" t="str">
        <f>IF(ISBLANK('Azerbaijan 2012'!$E$94),"",'Azerbaijan 2012'!$E$94)</f>
        <v xml:space="preserve">Currently only ob/gyns can provide FP services. Therefore, people from remote rural areas need to travel to a central regional hospital or FP clinic to get sterilization.   </v>
      </c>
      <c r="EY5" s="546" t="str">
        <f>IF(ISBLANK('Azerbaijan 2012'!$G$94),"",'Azerbaijan 2012'!$G$94)</f>
        <v xml:space="preserve">Currently only ob/gyns can provide FP services. Therefore, people from remote rural areas need to travel to a central regional hospital or FP clinic to get an IUD insertion, OC prescription or sterilization.   </v>
      </c>
      <c r="EZ5" s="546" t="str">
        <f>IF(ISBLANK('Azerbaijan 2012'!$C$95),"",'Azerbaijan 2012'!$C$95)</f>
        <v/>
      </c>
      <c r="FA5" s="546" t="str">
        <f>IF(ISBLANK('Azerbaijan 2012'!$E$95),"",'Azerbaijan 2012'!$E$95)</f>
        <v/>
      </c>
      <c r="FB5" s="546" t="str">
        <f>IF(ISBLANK('Azerbaijan 2012'!$G$95),"",'Azerbaijan 2012'!$G$95)</f>
        <v/>
      </c>
      <c r="FC5" s="546" t="str">
        <f>IF(ISBLANK('Azerbaijan 2012'!$C$96),"",'Azerbaijan 2012'!$C$96)</f>
        <v/>
      </c>
      <c r="FD5" s="546" t="str">
        <f>IF(ISBLANK('Azerbaijan 2012'!$E$96),"",'Azerbaijan 2012'!$E$96)</f>
        <v/>
      </c>
      <c r="FE5" s="546" t="str">
        <f>IF(ISBLANK('Azerbaijan 2012'!$G$96),"",'Azerbaijan 2012'!$G$96)</f>
        <v/>
      </c>
      <c r="FF5" s="550"/>
      <c r="FG5" s="546" t="str">
        <f>IF(ISBLANK('Azerbaijan 2012'!$D$99),"",'Azerbaijan 2012'!$D$99)</f>
        <v>No</v>
      </c>
      <c r="FH5" s="546" t="str">
        <f>IF(ISBLANK('Azerbaijan 2012'!$E$99),"",'Azerbaijan 2012'!$E$99)</f>
        <v/>
      </c>
      <c r="FI5" s="546" t="str">
        <f>IF(ISBLANK('Azerbaijan 2012'!$H$99),"",'Azerbaijan 2012'!$H$99)</f>
        <v/>
      </c>
      <c r="FJ5" s="546" t="str">
        <f>IF(ISBLANK('Azerbaijan 2012'!$D$100),"",'Azerbaijan 2012'!$D$100)</f>
        <v>No</v>
      </c>
      <c r="FK5" s="546" t="str">
        <f>IF(ISBLANK('Azerbaijan 2012'!$E$100),"",'Azerbaijan 2012'!$E$100)</f>
        <v/>
      </c>
      <c r="FL5" s="546" t="str">
        <f>IF(ISBLANK('Azerbaijan 2012'!$H$100),"",'Azerbaijan 2012'!$H$100)</f>
        <v/>
      </c>
      <c r="FM5" s="546" t="str">
        <f>IF(ISBLANK('Azerbaijan 2012'!$D$101),"",'Azerbaijan 2012'!$D$101)</f>
        <v>Yes</v>
      </c>
      <c r="FN5" s="546" t="str">
        <f>IF(ISBLANK('Azerbaijan 2012'!$E$101),"",'Azerbaijan 2012'!$E$101)</f>
        <v xml:space="preserve">Currently only ob/gyns can provide FP services. Therefore, people from remote rural areas need to travel to a central regional hospital or FP clinic to get an IUD insertion, OC prescription or sterilization.   </v>
      </c>
      <c r="FO5" s="546" t="str">
        <f>IF(ISBLANK('Azerbaijan 2012'!$H$101),"",'Azerbaijan 2012'!$H$101)</f>
        <v>Yes</v>
      </c>
      <c r="FP5" s="547"/>
      <c r="FQ5" s="546" t="str">
        <f>IF(ISBLANK('Azerbaijan 2012'!$G$104),"",'Azerbaijan 2012'!$G$104)</f>
        <v>No</v>
      </c>
      <c r="FR5" s="546" t="str">
        <f>IF(ISBLANK('Azerbaijan 2012'!$G$105),"",'Azerbaijan 2012'!$G$105)</f>
        <v>No</v>
      </c>
      <c r="FS5" s="546" t="str">
        <f>IF(ISBLANK('Azerbaijan 2012'!$G$106),"",'Azerbaijan 2012'!$G$106)</f>
        <v>N/A</v>
      </c>
      <c r="FT5" s="546" t="str">
        <f>IF(ISBLANK('Azerbaijan 2012'!$D$107),"",'Azerbaijan 2012'!$D$107)</f>
        <v>N/A</v>
      </c>
      <c r="FU5" s="547"/>
      <c r="FV5" s="546" t="str">
        <f>IF(ISBLANK('Azerbaijan 2012'!$G$109),"",'Azerbaijan 2012'!$G$109)</f>
        <v>No</v>
      </c>
      <c r="FW5" s="546" t="str">
        <f>IF(ISBLANK('Azerbaijan 2012'!$G$110),"",'Azerbaijan 2012'!$G$110)</f>
        <v>No</v>
      </c>
      <c r="FX5" s="546" t="str">
        <f>IF(ISBLANK('Azerbaijan 2012'!$G$111),"",'Azerbaijan 2012'!$G$111)</f>
        <v>No</v>
      </c>
      <c r="FY5" s="546" t="str">
        <f>IF(ISBLANK('Azerbaijan 2012'!$G$112),"",'Azerbaijan 2012'!$G$112)</f>
        <v>No</v>
      </c>
      <c r="FZ5" s="546" t="str">
        <f>IF(ISBLANK('Azerbaijan 2012'!$G$113),"",'Azerbaijan 2012'!$G$113)</f>
        <v>No</v>
      </c>
      <c r="GA5" s="546" t="str">
        <f>IF(ISBLANK('Azerbaijan 2012'!$G$114),"",'Azerbaijan 2012'!$G$114)</f>
        <v>No</v>
      </c>
      <c r="GB5" s="546" t="str">
        <f>IF(ISBLANK('Azerbaijan 2012'!$G$115),"",'Azerbaijan 2012'!$G$115)</f>
        <v>No</v>
      </c>
      <c r="GC5" s="546" t="str">
        <f>IF(ISBLANK('Azerbaijan 2012'!$G$116),"",'Azerbaijan 2012'!$G$116)</f>
        <v>No</v>
      </c>
      <c r="GD5" s="546" t="str">
        <f>IF(ISBLANK('Azerbaijan 2012'!$G$117),"",'Azerbaijan 2012'!$G$117)</f>
        <v>No</v>
      </c>
      <c r="GE5" s="546" t="str">
        <f>IF(ISBLANK('Azerbaijan 2012'!$G$118),"",'Azerbaijan 2012'!$G$118)</f>
        <v>No</v>
      </c>
      <c r="GF5" s="546" t="str">
        <f>IF(ISBLANK('Azerbaijan 2012'!$F$119),"",'Azerbaijan 2012'!$F$119)</f>
        <v>N/A</v>
      </c>
      <c r="GG5" s="546">
        <f>IF(ISBLANK('Azerbaijan 2012'!$F$120),"",'Azerbaijan 2012'!$F$120)</f>
        <v>2011</v>
      </c>
      <c r="GH5" s="546" t="str">
        <f>IF(ISBLANK('Azerbaijan 2012'!$D$121),"",'Azerbaijan 2012'!$D$121)</f>
        <v>Essential Drug List</v>
      </c>
      <c r="GI5" s="546" t="str">
        <f>IF(ISBLANK('Azerbaijan 2012'!$D$122),"",'Azerbaijan 2012'!$D$122)</f>
        <v/>
      </c>
      <c r="GJ5" s="547"/>
      <c r="GK5" s="546">
        <f>IF(ISBLANK('Azerbaijan 2012'!$F$124),"",'Azerbaijan 2012'!$F$124)</f>
        <v>2003</v>
      </c>
      <c r="GL5" s="546" t="str">
        <f>IF(ISBLANK('Azerbaijan 2012'!$G$125),"",'Azerbaijan 2012'!$G$125)</f>
        <v>Yes</v>
      </c>
      <c r="GM5" s="546" t="str">
        <f>IF(ISBLANK('Azerbaijan 2012'!$G$126),"",'Azerbaijan 2012'!$G$126)</f>
        <v>Yes</v>
      </c>
      <c r="GN5" s="546" t="str">
        <f>IF(ISBLANK('Azerbaijan 2012'!$G$127),"",'Azerbaijan 2012'!$G$127)</f>
        <v>No</v>
      </c>
      <c r="GO5" s="546" t="str">
        <f>IF(ISBLANK('Azerbaijan 2012'!$G$128),"",'Azerbaijan 2012'!$G$128)</f>
        <v>No</v>
      </c>
      <c r="GP5" s="546" t="str">
        <f>IF(ISBLANK('Azerbaijan 2012'!$D$129),"",'Azerbaijan 2012'!$D$129)</f>
        <v>Improving the system of delivering high quality contraceptives and medicines was a "measure and action" but not an indicator.</v>
      </c>
      <c r="GQ5" s="555"/>
      <c r="GR5" s="548" t="str">
        <f>IF(ISBLANK('Azerbaijan 2012'!$G$131),"",'Azerbaijan 2012'!$G$131)</f>
        <v>N/A</v>
      </c>
      <c r="GS5" s="549"/>
      <c r="GT5" s="548" t="str">
        <f>IF(ISBLANK('Azerbaijan 2012'!$G$133),"",'Azerbaijan 2012'!$G$133)</f>
        <v>N/A</v>
      </c>
      <c r="GU5" s="548" t="str">
        <f>IF(ISBLANK('Azerbaijan 2012'!$G$134),"",'Azerbaijan 2012'!$G$134)</f>
        <v>N/A</v>
      </c>
      <c r="GV5" s="548" t="str">
        <f>IF(ISBLANK('Azerbaijan 2012'!$G$135),"",'Azerbaijan 2012'!$G$135)</f>
        <v>N/A</v>
      </c>
      <c r="GW5" s="548" t="str">
        <f>IF(ISBLANK('Azerbaijan 2012'!$G$136),"",'Azerbaijan 2012'!$G$136)</f>
        <v>N/A</v>
      </c>
      <c r="GX5" s="548" t="str">
        <f>IF(ISBLANK('Azerbaijan 2012'!$G$137),"",'Azerbaijan 2012'!$G$137)</f>
        <v>N/A</v>
      </c>
      <c r="GY5" s="548" t="str">
        <f>IF(ISBLANK('Azerbaijan 2012'!$G$138),"",'Azerbaijan 2012'!$G$138)</f>
        <v>N/A</v>
      </c>
      <c r="GZ5" s="548" t="str">
        <f>IF(ISBLANK('Azerbaijan 2012'!$G$139),"",'Azerbaijan 2012'!$G$139)</f>
        <v>N/A</v>
      </c>
      <c r="HA5" s="548" t="str">
        <f>IF(ISBLANK('Azerbaijan 2012'!$G$140),"",'Azerbaijan 2012'!$G$140)</f>
        <v>N/A</v>
      </c>
      <c r="HB5" s="548" t="str">
        <f>IF(ISBLANK('Azerbaijan 2012'!$G$141),"",'Azerbaijan 2012'!$G$141)</f>
        <v>N/A</v>
      </c>
      <c r="HC5" s="548" t="str">
        <f>IF(ISBLANK('Azerbaijan 2012'!$F$142),"",'Azerbaijan 2012'!$F$142)</f>
        <v>N/A</v>
      </c>
      <c r="HD5" s="548" t="str">
        <f>IF(ISBLANK('Azerbaijan 2012'!$F$143),"",'Azerbaijan 2012'!$F$143)</f>
        <v>N/A</v>
      </c>
      <c r="HE5" s="549"/>
      <c r="HF5" s="548" t="str">
        <f>IF(ISBLANK('Azerbaijan 2012'!$G$145),"",'Azerbaijan 2012'!$G$145)</f>
        <v>N/A</v>
      </c>
      <c r="HG5" s="548" t="str">
        <f>IF(ISBLANK('Azerbaijan 2012'!$G$146),"",'Azerbaijan 2012'!$G$146)</f>
        <v>N/A</v>
      </c>
      <c r="HH5" s="551" t="str">
        <f>IF(ISBLANK('Azerbaijan 2012'!$D$147),"",'Azerbaijan 2012'!$D$147)</f>
        <v>There is a need for stronger government commitment towards the advancement of FP efforts in the country, including public sector contraception procurement.</v>
      </c>
      <c r="HI5" s="158" t="s">
        <v>497</v>
      </c>
    </row>
    <row r="6" spans="1:217" ht="39.950000000000003" customHeight="1">
      <c r="A6" s="263" t="s">
        <v>500</v>
      </c>
      <c r="B6" s="154"/>
      <c r="C6" s="536" t="str">
        <f>IF(ISBLANK('Bangladesh 2012'!$H$12),"",'Bangladesh 2012'!$H$12)</f>
        <v>Yes</v>
      </c>
      <c r="D6" s="536" t="str">
        <f>IF(ISBLANK('Bangladesh 2012'!$D$13),"",'Bangladesh 2012'!$D$13)</f>
        <v>Logistics Coordination Forum (LCF), Forecasting Working Group (FWG)</v>
      </c>
      <c r="E6" s="557"/>
      <c r="F6" s="536" t="str">
        <f>IF(ISBLANK('Bangladesh 2012'!$D$15),"",'Bangladesh 2012'!$D$15)</f>
        <v>Yes</v>
      </c>
      <c r="G6" s="536" t="str">
        <f>IF(ISBLANK('Bangladesh 2012'!$F$15),"",'Bangladesh 2012'!$F$15)</f>
        <v>Social Marketing Company (SMC)</v>
      </c>
      <c r="H6" s="536" t="str">
        <f>IF(ISBLANK('Bangladesh 2012'!$D$16),"",'Bangladesh 2012'!$D$16)</f>
        <v>Yes</v>
      </c>
      <c r="I6" s="536" t="str">
        <f>IF(ISBLANK('Bangladesh 2012'!$F$16),"",'Bangladesh 2012'!$F$16)</f>
        <v>Family Planning Association of Bangladesh, Marie Stopes, Pop Council, Management Sciences for Health/Systems for Improved Access to Pharmaceuticals and Services (SIAPS) Program</v>
      </c>
      <c r="J6" s="536" t="str">
        <f>IF(ISBLANK('Bangladesh 2012'!$D$17),"",'Bangladesh 2012'!$D$17)</f>
        <v>No</v>
      </c>
      <c r="K6" s="536" t="str">
        <f>IF(ISBLANK('Bangladesh 2012'!$F$17),"",'Bangladesh 2012'!$F$17)</f>
        <v/>
      </c>
      <c r="L6" s="536" t="str">
        <f>IF(ISBLANK('Bangladesh 2012'!$D$18),"",'Bangladesh 2012'!$D$18)</f>
        <v>Yes</v>
      </c>
      <c r="M6" s="536" t="str">
        <f>IF(ISBLANK('Bangladesh 2012'!$F$18),"",'Bangladesh 2012'!$F$18)</f>
        <v>USAID, World Bank, JICA, GiZ, CIDA, KfW, DFID</v>
      </c>
      <c r="N6" s="536" t="str">
        <f>IF(ISBLANK('Bangladesh 2012'!$D$19),"",'Bangladesh 2012'!$D$19)</f>
        <v>Yes</v>
      </c>
      <c r="O6" s="536" t="str">
        <f>IF(ISBLANK('Bangladesh 2012'!$F$19),"",'Bangladesh 2012'!$F$19)</f>
        <v>UNFPA</v>
      </c>
      <c r="P6" s="536" t="str">
        <f>IF(ISBLANK('Bangladesh 2012'!$D$20),"",'Bangladesh 2012'!$D$20)</f>
        <v>Yes</v>
      </c>
      <c r="Q6" s="536" t="str">
        <f>IF(ISBLANK('Bangladesh 2012'!$F$20),"",'Bangladesh 2012'!$F$20)</f>
        <v xml:space="preserve">Directorate General of Family Planning (DGFP), National Institute of Population, Research and Training, Ministry of Health and Family Welfare (MOHFW)  </v>
      </c>
      <c r="R6" s="536" t="str">
        <f>IF(ISBLANK('Bangladesh 2012'!$D$21),"",'Bangladesh 2012'!$D$21)</f>
        <v>Yes</v>
      </c>
      <c r="S6" s="536" t="str">
        <f>IF(ISBLANK('Bangladesh 2012'!$F$21),"",'Bangladesh 2012'!$F$21)</f>
        <v>Directorate General Family Planning (DGFP) central warehouse</v>
      </c>
      <c r="T6" s="536" t="str">
        <f>IF(ISBLANK('Bangladesh 2012'!$D$22),"",'Bangladesh 2012'!$D$22)</f>
        <v>No</v>
      </c>
      <c r="U6" s="536" t="str">
        <f>IF(ISBLANK('Bangladesh 2012'!$F$22),"",'Bangladesh 2012'!$F$22)</f>
        <v/>
      </c>
      <c r="V6" s="536" t="str">
        <f>IF(ISBLANK('Bangladesh 2012'!$D$23),"",'Bangladesh 2012'!$D$23)</f>
        <v>Yes</v>
      </c>
      <c r="W6" s="536" t="str">
        <f>IF(ISBLANK('Bangladesh 2012'!$F$23),"",'Bangladesh 2012'!$F$23)</f>
        <v xml:space="preserve">Population Science Department of  Dhaka University </v>
      </c>
      <c r="X6" s="536" t="str">
        <f>IF(ISBLANK('Bangladesh 2012'!$H$24),"",'Bangladesh 2012'!$H$24)</f>
        <v>1-2 times</v>
      </c>
      <c r="Y6" s="536" t="str">
        <f>IF(ISBLANK('Bangladesh 2012'!$H$25),"",'Bangladesh 2012'!$H$25)</f>
        <v>Yes</v>
      </c>
      <c r="Z6" s="536" t="str">
        <f>IF(ISBLANK('Bangladesh 2012'!$D$26),"",'Bangladesh 2012'!$D$26)</f>
        <v>Yes</v>
      </c>
      <c r="AA6" s="536" t="str">
        <f>IF(ISBLANK('Bangladesh 2012'!$F$26),"",'Bangladesh 2012'!$F$26)</f>
        <v>USAID</v>
      </c>
      <c r="AB6" s="536" t="str">
        <f>IF(ISBLANK('Bangladesh 2012'!$H$26),"",'Bangladesh 2012'!$H$26)</f>
        <v>Director, OPHNE</v>
      </c>
      <c r="AC6" s="155"/>
      <c r="AD6" s="537" t="str">
        <f>IF(ISBLANK('Bangladesh 2012'!$F$28),"",'Bangladesh 2012'!$F$28)</f>
        <v>July</v>
      </c>
      <c r="AE6" s="537" t="str">
        <f>IF(ISBLANK('Bangladesh 2012'!$H$28),"",'Bangladesh 2012'!$H$28)</f>
        <v>June</v>
      </c>
      <c r="AF6" s="538">
        <f>IF(ISBLANK('Bangladesh 2012'!$G$29),"",'Bangladesh 2012'!$G$29)</f>
        <v>47000000</v>
      </c>
      <c r="AG6" s="535" t="str">
        <f>IF(ISBLANK('Bangladesh 2012'!$E$30),"",'Bangladesh 2012'!$E$30)</f>
        <v>One year between 2011 and 2016</v>
      </c>
      <c r="AH6" s="535" t="str">
        <f>IF(ISBLANK('Bangladesh 2012'!$G$30),"",'Bangladesh 2012'!$G$30)</f>
        <v>Management Sciences for Health/SIAPS Program</v>
      </c>
      <c r="AI6" s="535" t="str">
        <f>IF(ISBLANK('Bangladesh 2012'!$H$31),"",'Bangladesh 2012'!$H$31)</f>
        <v>Yes</v>
      </c>
      <c r="AJ6" s="538" t="str">
        <f>IF(ISBLANK('Bangladesh 2012'!$H$32),"",'Bangladesh 2012'!$H$32)</f>
        <v>Yes</v>
      </c>
      <c r="AK6" s="538">
        <f>IF(ISBLANK('Bangladesh 2012'!$E$35),"",'Bangladesh 2012'!$E$35)</f>
        <v>5333333</v>
      </c>
      <c r="AL6" s="537" t="str">
        <f>IF(ISBLANK('Bangladesh 2012'!$F$35),"",'Bangladesh 2012'!$F$35)</f>
        <v>07/10-06/11</v>
      </c>
      <c r="AM6" s="537" t="str">
        <f>IF(ISBLANK('Bangladesh 2012'!$G$35),"",'Bangladesh 2012'!$G$35)</f>
        <v>DGFP procurement plan</v>
      </c>
      <c r="AN6" s="537" t="str">
        <f>IF(ISBLANK('Bangladesh 2012'!$H$35),"",'Bangladesh 2012'!$H$35)</f>
        <v/>
      </c>
      <c r="AO6" s="537" t="str">
        <f>IF(ISBLANK('Bangladesh 2012'!$H$37),"",'Bangladesh 2012'!$H$37)</f>
        <v>Yes</v>
      </c>
      <c r="AP6" s="537" t="str">
        <f>IF(ISBLANK('Bangladesh 2012'!$D$40),"",'Bangladesh 2012'!$D$40)</f>
        <v>No</v>
      </c>
      <c r="AQ6" s="537" t="str">
        <f>IF(ISBLANK('Bangladesh 2012'!$D$41),"",'Bangladesh 2012'!$D$41)</f>
        <v>N/A</v>
      </c>
      <c r="AR6" s="538">
        <f>IF(ISBLANK('Bangladesh 2012'!$E$40),"",'Bangladesh 2012'!$E$40)</f>
        <v>0</v>
      </c>
      <c r="AS6" s="538" t="str">
        <f>IF(ISBLANK('Bangladesh 2012'!$F$40),"",'Bangladesh 2012'!$F$40)</f>
        <v>07/10-06/11</v>
      </c>
      <c r="AT6" s="538" t="str">
        <f>IF(ISBLANK('Bangladesh 2012'!$G$40),"",'Bangladesh 2012'!$G$40)</f>
        <v>DGFP</v>
      </c>
      <c r="AU6" s="537" t="str">
        <f>IF(ISBLANK('Bangladesh 2012'!$H$40),"",'Bangladesh 2012'!$H$40)</f>
        <v/>
      </c>
      <c r="AV6" s="537" t="str">
        <f>IF(ISBLANK('Bangladesh 2012'!$D$42),"",'Bangladesh 2012'!$D$42)</f>
        <v>Yes</v>
      </c>
      <c r="AW6" s="538" t="str">
        <f>IF(ISBLANK('Bangladesh 2012'!$D$43),"",'Bangladesh 2012'!$D$43)</f>
        <v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v>
      </c>
      <c r="AX6" s="538">
        <f>IF(ISBLANK('Bangladesh 2012'!$E$42),"",'Bangladesh 2012'!$E$42)</f>
        <v>35690361</v>
      </c>
      <c r="AY6" s="538" t="str">
        <f>IF(ISBLANK('Bangladesh 2012'!$F$42),"",'Bangladesh 2012'!$F$42)</f>
        <v>07/10-06/11</v>
      </c>
      <c r="AZ6" s="538" t="str">
        <f>IF(ISBLANK('Bangladesh 2012'!$G$42),"",'Bangladesh 2012'!$G$42)</f>
        <v>DGFP</v>
      </c>
      <c r="BA6" s="537" t="str">
        <f>IF(ISBLANK('Bangladesh 2012'!$H$42),"",'Bangladesh 2012'!$H$42)</f>
        <v/>
      </c>
      <c r="BB6" s="539">
        <f>IF(ISBLANK('Bangladesh 2012'!$E$44),"",'Bangladesh 2012'!$E$44)</f>
        <v>35690361</v>
      </c>
      <c r="BC6" s="537" t="str">
        <f>IF(ISBLANK('Bangladesh 2012'!$H$44),"",'Bangladesh 2012'!$H$44)</f>
        <v/>
      </c>
      <c r="BD6" s="540"/>
      <c r="BE6" s="537" t="str">
        <f>IF(ISBLANK('Bangladesh 2012'!$D$48),"",'Bangladesh 2012'!$D$48)</f>
        <v>Yes</v>
      </c>
      <c r="BF6" s="538" t="str">
        <f>IF(ISBLANK('Bangladesh 2012'!$D$49),"",'Bangladesh 2012'!$D$49)</f>
        <v>KfW</v>
      </c>
      <c r="BG6" s="538">
        <f>IF(ISBLANK('Bangladesh 2012'!$E$48),"",'Bangladesh 2012'!$E$48)</f>
        <v>3846153</v>
      </c>
      <c r="BH6" s="538" t="str">
        <f>IF(ISBLANK('Bangladesh 2012'!$F$48),"",'Bangladesh 2012'!$F$48)</f>
        <v>07/10-06/11</v>
      </c>
      <c r="BI6" s="538" t="str">
        <f>IF(ISBLANK('Bangladesh 2012'!$G$48),"",'Bangladesh 2012'!$G$48)</f>
        <v>DGFP</v>
      </c>
      <c r="BJ6" s="537" t="str">
        <f>IF(ISBLANK('Bangladesh 2012'!$H$48),"",'Bangladesh 2012'!$H$48)</f>
        <v/>
      </c>
      <c r="BK6" s="537" t="str">
        <f>IF(ISBLANK('Bangladesh 2012'!$D$50),"",'Bangladesh 2012'!$D$50)</f>
        <v>No</v>
      </c>
      <c r="BL6" s="538">
        <f>IF(ISBLANK('Bangladesh 2012'!$E$50),"",'Bangladesh 2012'!$E$50)</f>
        <v>0</v>
      </c>
      <c r="BM6" s="538" t="str">
        <f>IF(ISBLANK('Bangladesh 2012'!$F$50),"",'Bangladesh 2012'!$F$50)</f>
        <v>07/10-06/11</v>
      </c>
      <c r="BN6" s="538" t="str">
        <f>IF(ISBLANK('Bangladesh 2012'!$G$50),"",'Bangladesh 2012'!$G$50)</f>
        <v/>
      </c>
      <c r="BO6" s="538" t="str">
        <f>IF(ISBLANK('Bangladesh 2012'!$H$50),"",'Bangladesh 2012'!$H$50)</f>
        <v/>
      </c>
      <c r="BP6" s="537" t="str">
        <f>IF(ISBLANK('Bangladesh 2012'!$D$51),"",'Bangladesh 2012'!$D$51)</f>
        <v>No</v>
      </c>
      <c r="BQ6" s="538">
        <f>IF(ISBLANK('Bangladesh 2012'!$E$51),"",'Bangladesh 2012'!$E$51)</f>
        <v>0</v>
      </c>
      <c r="BR6" s="537" t="str">
        <f>IF(ISBLANK('Bangladesh 2012'!$F$51),"",'Bangladesh 2012'!$F$51)</f>
        <v>07/10-06/11</v>
      </c>
      <c r="BS6" s="538" t="str">
        <f>IF(ISBLANK('Bangladesh 2012'!$G$51),"",'Bangladesh 2012'!$G$51)</f>
        <v/>
      </c>
      <c r="BT6" s="538" t="str">
        <f>IF(ISBLANK('Bangladesh 2012'!$H$51),"",'Bangladesh 2012'!$H$51)</f>
        <v/>
      </c>
      <c r="BU6" s="539">
        <f>IF(ISBLANK('Bangladesh 2012'!$E$52),"",'Bangladesh 2012'!$E$52)</f>
        <v>3846153</v>
      </c>
      <c r="BV6" s="538" t="str">
        <f>IF(ISBLANK('Bangladesh 2012'!$H$52),"",'Bangladesh 2012'!$H$52)</f>
        <v/>
      </c>
      <c r="BW6" s="541">
        <f>IF(ISBLANK('Bangladesh 2012'!$F$55),"",'Bangladesh 2012'!$F$55)</f>
        <v>0.90271896505594806</v>
      </c>
      <c r="BX6" s="537" t="str">
        <f>IF(ISBLANK('Bangladesh 2012'!$G$55),"",'Bangladesh 2012'!$G$55)</f>
        <v/>
      </c>
      <c r="BY6" s="541">
        <f>IF(ISBLANK('Bangladesh 2012'!$F$56),"",'Bangladesh 2012'!$F$56)</f>
        <v>0.84120242553191493</v>
      </c>
      <c r="BZ6" s="537" t="str">
        <f>IF(ISBLANK('Bangladesh 2012'!$G$56),"",'Bangladesh 2012'!$G$56)</f>
        <v/>
      </c>
      <c r="CA6" s="537" t="str">
        <f>IF(ISBLANK('Bangladesh 2012'!$F$57),"",'Bangladesh 2012'!$F$57)</f>
        <v>No</v>
      </c>
      <c r="CB6" s="537" t="str">
        <f>IF(ISBLANK('Bangladesh 2012'!$G$57),"",'Bangladesh 2012'!$G$57)</f>
        <v/>
      </c>
      <c r="CC6" s="537" t="str">
        <f>IF(ISBLANK('Bangladesh 2012'!$F$59),"",'Bangladesh 2012'!$F$59)</f>
        <v>The government (e.g., Central Medical Stores, MOH logistics unit, MOH procurement unit)</v>
      </c>
      <c r="CD6" s="537" t="str">
        <f>IF(ISBLANK('Bangladesh 2012'!$F$60),"",'Bangladesh 2012'!$F$60)</f>
        <v>Directorate General of Family Planning</v>
      </c>
      <c r="CE6" s="537" t="str">
        <f>IF(ISBLANK('Bangladesh 2012'!$F$61),"",'Bangladesh 2012'!$F$61)</f>
        <v>No</v>
      </c>
      <c r="CF6" s="537" t="str">
        <f>IF(ISBLANK('Bangladesh 2012'!$D$62),"",'Bangladesh 2012'!$D$62)</f>
        <v/>
      </c>
      <c r="CG6" s="262"/>
      <c r="CH6" s="542"/>
      <c r="CI6" s="543" t="str">
        <f>IF(ISBLANK('Bangladesh 2012'!$D$66),"",'Bangladesh 2012'!$D$66)</f>
        <v>Yes</v>
      </c>
      <c r="CJ6" s="543" t="str">
        <f>IF(ISBLANK('Bangladesh 2012'!$D$67),"",'Bangladesh 2012'!$D$67)</f>
        <v>Yes</v>
      </c>
      <c r="CK6" s="543" t="str">
        <f>IF(ISBLANK('Bangladesh 2012'!$D$68),"",'Bangladesh 2012'!$D$68)</f>
        <v>Yes</v>
      </c>
      <c r="CL6" s="543" t="str">
        <f>IF(ISBLANK('Bangladesh 2012'!$D$69),"",'Bangladesh 2012'!$D$69)</f>
        <v>No</v>
      </c>
      <c r="CM6" s="543" t="str">
        <f>IF(ISBLANK('Bangladesh 2012'!$D$70),"",'Bangladesh 2012'!$D$70)</f>
        <v>No</v>
      </c>
      <c r="CN6" s="543" t="str">
        <f>IF(ISBLANK('Bangladesh 2012'!$D$71),"",'Bangladesh 2012'!$D$71)</f>
        <v>Yes</v>
      </c>
      <c r="CO6" s="543" t="str">
        <f>IF(ISBLANK('Bangladesh 2012'!$D$72),"",'Bangladesh 2012'!$D$72)</f>
        <v>No</v>
      </c>
      <c r="CP6" s="543" t="str">
        <f>IF(ISBLANK('Bangladesh 2012'!$D$73),"",'Bangladesh 2012'!$D$73)</f>
        <v>Yes</v>
      </c>
      <c r="CQ6" s="543" t="str">
        <f>IF(ISBLANK('Bangladesh 2012'!$D$74),"",'Bangladesh 2012'!$D$74)</f>
        <v>Yes</v>
      </c>
      <c r="CR6" s="543" t="str">
        <f>IF(ISBLANK('Bangladesh 2012'!$D$75),"",'Bangladesh 2012'!$D$75)</f>
        <v>Yes</v>
      </c>
      <c r="CS6" s="543" t="str">
        <f>IF(ISBLANK('Bangladesh 2012'!$D$76),"",'Bangladesh 2012'!$D$76)</f>
        <v>No</v>
      </c>
      <c r="CT6" s="543" t="str">
        <f>IF(ISBLANK('Bangladesh 2012'!$D$77),"",'Bangladesh 2012'!$D$77)</f>
        <v/>
      </c>
      <c r="CU6" s="542"/>
      <c r="CV6" s="543" t="str">
        <f>IF(ISBLANK('Bangladesh 2012'!$F$66),"",'Bangladesh 2012'!$F$66)</f>
        <v>Yes</v>
      </c>
      <c r="CW6" s="543" t="str">
        <f>IF(ISBLANK('Bangladesh 2012'!$F$67),"",'Bangladesh 2012'!$F$67)</f>
        <v>No</v>
      </c>
      <c r="CX6" s="543" t="str">
        <f>IF(ISBLANK('Bangladesh 2012'!$F$68),"",'Bangladesh 2012'!$F$68)</f>
        <v>Yes</v>
      </c>
      <c r="CY6" s="543" t="str">
        <f>IF(ISBLANK('Bangladesh 2012'!$F$69),"",'Bangladesh 2012'!$F$69)</f>
        <v>Yes</v>
      </c>
      <c r="CZ6" s="543" t="str">
        <f>IF(ISBLANK('Bangladesh 2012'!$F$70),"",'Bangladesh 2012'!$F$70)</f>
        <v>Yes</v>
      </c>
      <c r="DA6" s="543" t="str">
        <f>IF(ISBLANK('Bangladesh 2012'!$F$71),"",'Bangladesh 2012'!$F$71)</f>
        <v>Yes</v>
      </c>
      <c r="DB6" s="543" t="str">
        <f>IF(ISBLANK('Bangladesh 2012'!$F$72),"",'Bangladesh 2012'!$F$72)</f>
        <v>No</v>
      </c>
      <c r="DC6" s="543" t="str">
        <f>IF(ISBLANK('Bangladesh 2012'!$F$73),"",'Bangladesh 2012'!$F$73)</f>
        <v>No</v>
      </c>
      <c r="DD6" s="543" t="str">
        <f>IF(ISBLANK('Bangladesh 2012'!$F$74),"",'Bangladesh 2012'!$F$74)</f>
        <v>Yes</v>
      </c>
      <c r="DE6" s="543" t="str">
        <f>IF(ISBLANK('Bangladesh 2012'!$F$75),"",'Bangladesh 2012'!$F$75)</f>
        <v>Yes</v>
      </c>
      <c r="DF6" s="543" t="str">
        <f>IF(ISBLANK('Bangladesh 2012'!$F$76),"",'Bangladesh 2012'!$F$76)</f>
        <v>No</v>
      </c>
      <c r="DG6" s="543" t="str">
        <f>IF(ISBLANK('Bangladesh 2012'!$F$77),"",'Bangladesh 2012'!$F$77)</f>
        <v/>
      </c>
      <c r="DH6" s="544"/>
      <c r="DI6" s="543" t="str">
        <f>IF(ISBLANK('Bangladesh 2012'!$G$66),"",'Bangladesh 2012'!$G$66)</f>
        <v>Yes</v>
      </c>
      <c r="DJ6" s="543" t="str">
        <f>IF(ISBLANK('Bangladesh 2012'!$G$67),"",'Bangladesh 2012'!$G$67)</f>
        <v>Yes</v>
      </c>
      <c r="DK6" s="543" t="str">
        <f>IF(ISBLANK('Bangladesh 2012'!$G$68),"",'Bangladesh 2012'!$G$68)</f>
        <v>Yes</v>
      </c>
      <c r="DL6" s="543" t="str">
        <f>IF(ISBLANK('Bangladesh 2012'!$G$69),"",'Bangladesh 2012'!$G$69)</f>
        <v>Yes</v>
      </c>
      <c r="DM6" s="543" t="str">
        <f>IF(ISBLANK('Bangladesh 2012'!$G$70),"",'Bangladesh 2012'!$G$70)</f>
        <v>Yes</v>
      </c>
      <c r="DN6" s="543" t="str">
        <f>IF(ISBLANK('Bangladesh 2012'!$G$71),"",'Bangladesh 2012'!$G$71)</f>
        <v>Yes</v>
      </c>
      <c r="DO6" s="543" t="str">
        <f>IF(ISBLANK('Bangladesh 2012'!$G$72),"",'Bangladesh 2012'!$G$72)</f>
        <v>No</v>
      </c>
      <c r="DP6" s="543" t="str">
        <f>IF(ISBLANK('Bangladesh 2012'!$G$73),"",'Bangladesh 2012'!$G$73)</f>
        <v>No</v>
      </c>
      <c r="DQ6" s="543" t="str">
        <f>IF(ISBLANK('Bangladesh 2012'!$G$74),"",'Bangladesh 2012'!$G$74)</f>
        <v>Yes</v>
      </c>
      <c r="DR6" s="543" t="str">
        <f>IF(ISBLANK('Bangladesh 2012'!$G$75),"",'Bangladesh 2012'!$G$75)</f>
        <v>Yes</v>
      </c>
      <c r="DS6" s="543" t="str">
        <f>IF(ISBLANK('Bangladesh 2012'!$G$76),"",'Bangladesh 2012'!$G$76)</f>
        <v>No</v>
      </c>
      <c r="DT6" s="543" t="str">
        <f>IF(ISBLANK('Bangladesh 2012'!$G$77),"",'Bangladesh 2012'!$G$77)</f>
        <v/>
      </c>
      <c r="DU6" s="544"/>
      <c r="DV6" s="543" t="str">
        <f>IF(ISBLANK('Bangladesh 2012'!$H$66),"",'Bangladesh 2012'!$H$66)</f>
        <v>Yes</v>
      </c>
      <c r="DW6" s="543" t="str">
        <f>IF(ISBLANK('Bangladesh 2012'!$H$67),"",'Bangladesh 2012'!$H$67)</f>
        <v>Yes</v>
      </c>
      <c r="DX6" s="543" t="str">
        <f>IF(ISBLANK('Bangladesh 2012'!$H$68),"",'Bangladesh 2012'!$H$68)</f>
        <v>Yes</v>
      </c>
      <c r="DY6" s="543" t="str">
        <f>IF(ISBLANK('Bangladesh 2012'!$H$69),"",'Bangladesh 2012'!$H$69)</f>
        <v>No</v>
      </c>
      <c r="DZ6" s="543" t="str">
        <f>IF(ISBLANK('Bangladesh 2012'!$H$70),"",'Bangladesh 2012'!$H$70)</f>
        <v>Yes</v>
      </c>
      <c r="EA6" s="543" t="str">
        <f>IF(ISBLANK('Bangladesh 2012'!$H$71),"",'Bangladesh 2012'!$H$71)</f>
        <v>Yes</v>
      </c>
      <c r="EB6" s="543" t="str">
        <f>IF(ISBLANK('Bangladesh 2012'!$H$72),"",'Bangladesh 2012'!$H$72)</f>
        <v>No</v>
      </c>
      <c r="EC6" s="543" t="str">
        <f>IF(ISBLANK('Bangladesh 2012'!$H$73),"",'Bangladesh 2012'!$H$73)</f>
        <v>No</v>
      </c>
      <c r="ED6" s="543" t="str">
        <f>IF(ISBLANK('Bangladesh 2012'!$H$74),"",'Bangladesh 2012'!$H$74)</f>
        <v>No</v>
      </c>
      <c r="EE6" s="543" t="str">
        <f>IF(ISBLANK('Bangladesh 2012'!$H$75),"",'Bangladesh 2012'!$H$75)</f>
        <v>No</v>
      </c>
      <c r="EF6" s="543" t="str">
        <f>IF(ISBLANK('Bangladesh 2012'!$H$76),"",'Bangladesh 2012'!$H$76)</f>
        <v>No</v>
      </c>
      <c r="EG6" s="543" t="str">
        <f>IF(ISBLANK('Bangladesh 2012'!$H$77),"",'Bangladesh 2012'!$H$77)</f>
        <v/>
      </c>
      <c r="EH6" s="543" t="str">
        <f>IF(ISBLANK('Bangladesh 2012'!$D$78),"",'Bangladesh 2012'!$D$78)</f>
        <v>NGOs obtain their commodities from the government.</v>
      </c>
      <c r="EI6" s="545"/>
      <c r="EJ6" s="546" t="str">
        <f>IF(ISBLANK('Bangladesh 2012'!$H$80),"",'Bangladesh 2012'!$H$80)</f>
        <v>Yes</v>
      </c>
      <c r="EK6" s="546" t="str">
        <f>IF(ISBLANK('Bangladesh 2012'!$C$83),"",'Bangladesh 2012'!$C$83)</f>
        <v>Health, Population, Nutrition Sector Development Program</v>
      </c>
      <c r="EL6" s="546" t="str">
        <f>IF(ISBLANK('Bangladesh 2012'!$D$83),"",'Bangladesh 2012'!$D$83)</f>
        <v>2011-16</v>
      </c>
      <c r="EM6" s="546" t="str">
        <f>IF(ISBLANK('Bangladesh 2012'!$F$83),"",'Bangladesh 2012'!$F$83)</f>
        <v>Yes</v>
      </c>
      <c r="EN6" s="546" t="str">
        <f>IF(ISBLANK('Bangladesh 2012'!$G$83),"",'Bangladesh 2012'!$G$83)</f>
        <v>Yes</v>
      </c>
      <c r="EO6" s="546" t="str">
        <f>IF(ISBLANK('Bangladesh 2012'!$F$84),"",'Bangladesh 2012'!$F$84)</f>
        <v>Yes</v>
      </c>
      <c r="EP6" s="546" t="str">
        <f>IF(ISBLANK('Bangladesh 2012'!$E$85),"",'Bangladesh 2012'!$E$85)</f>
        <v>Private sector</v>
      </c>
      <c r="EQ6" s="546" t="str">
        <f>IF(ISBLANK('Bangladesh 2012'!$E$86),"",'Bangladesh 2012'!$E$86)</f>
        <v>2.25% VAT, payable in advance</v>
      </c>
      <c r="ER6" s="546" t="str">
        <f>IF(ISBLANK('Bangladesh 2012'!$H$87),"",'Bangladesh 2012'!$H$87)</f>
        <v>Yes</v>
      </c>
      <c r="ES6" s="546" t="str">
        <f>IF(ISBLANK('Bangladesh 2012'!$D$88),"",'Bangladesh 2012'!$D$88)</f>
        <v>Private sector needs specific permission to import &amp; distribute contraceptive commodities.</v>
      </c>
      <c r="ET6" s="546" t="str">
        <f>IF(ISBLANK('Bangladesh 2012'!$H$89),"",'Bangladesh 2012'!$H$89)</f>
        <v>Yes</v>
      </c>
      <c r="EU6" s="546" t="str">
        <f>IF(ISBLANK('Bangladesh 2012'!$D$90),"",'Bangladesh 2012'!$D$90)</f>
        <v>There is a policy to use IUDs and implants for long-term methods, and they are subject to a regulation that they should be inserted by a trained doctor and/or paramedic in a clinical environment. NGO clinics can offer these methods upon receiving them from the government.</v>
      </c>
      <c r="EV6" s="546" t="str">
        <f>IF(ISBLANK('Bangladesh 2012'!$H$91),"",'Bangladesh 2012'!$H$91)</f>
        <v>Yes</v>
      </c>
      <c r="EW6" s="546" t="str">
        <f>IF(ISBLANK('Bangladesh 2012'!$C$94),"",'Bangladesh 2012'!$C$94)</f>
        <v>Injectables</v>
      </c>
      <c r="EX6" s="546" t="str">
        <f>IF(ISBLANK('Bangladesh 2012'!$E$94),"",'Bangladesh 2012'!$E$94)</f>
        <v>Community workers cannot initiate the first dose.</v>
      </c>
      <c r="EY6" s="546" t="str">
        <f>IF(ISBLANK('Bangladesh 2012'!$G$94),"",'Bangladesh 2012'!$G$94)</f>
        <v>N/A</v>
      </c>
      <c r="EZ6" s="546" t="str">
        <f>IF(ISBLANK('Bangladesh 2012'!$C$95),"",'Bangladesh 2012'!$C$95)</f>
        <v>All methods</v>
      </c>
      <c r="FA6" s="546" t="str">
        <f>IF(ISBLANK('Bangladesh 2012'!$E$95),"",'Bangladesh 2012'!$E$95)</f>
        <v>N/A</v>
      </c>
      <c r="FB6" s="546" t="str">
        <f>IF(ISBLANK('Bangladesh 2012'!$G$95),"",'Bangladesh 2012'!$G$95)</f>
        <v>All personnel need government authorization.</v>
      </c>
      <c r="FC6" s="546" t="str">
        <f>IF(ISBLANK('Bangladesh 2012'!$C$96),"",'Bangladesh 2012'!$C$96)</f>
        <v/>
      </c>
      <c r="FD6" s="546" t="str">
        <f>IF(ISBLANK('Bangladesh 2012'!$E$96),"",'Bangladesh 2012'!$E$96)</f>
        <v/>
      </c>
      <c r="FE6" s="546" t="str">
        <f>IF(ISBLANK('Bangladesh 2012'!$G$96),"",'Bangladesh 2012'!$G$96)</f>
        <v/>
      </c>
      <c r="FF6" s="550"/>
      <c r="FG6" s="546" t="str">
        <f>IF(ISBLANK('Bangladesh 2012'!$D$99),"",'Bangladesh 2012'!$D$99)</f>
        <v>Yes</v>
      </c>
      <c r="FH6" s="546" t="str">
        <f>IF(ISBLANK('Bangladesh 2012'!$E$99),"",'Bangladesh 2012'!$E$99)</f>
        <v>Unmarried women can't receive IUDs, injectables, implants, or tubal ligation.</v>
      </c>
      <c r="FI6" s="546" t="str">
        <f>IF(ISBLANK('Bangladesh 2012'!$H$99),"",'Bangladesh 2012'!$H$99)</f>
        <v>Yes</v>
      </c>
      <c r="FJ6" s="546" t="str">
        <f>IF(ISBLANK('Bangladesh 2012'!$D$100),"",'Bangladesh 2012'!$D$100)</f>
        <v>No</v>
      </c>
      <c r="FK6" s="546" t="str">
        <f>IF(ISBLANK('Bangladesh 2012'!$E$100),"",'Bangladesh 2012'!$E$100)</f>
        <v/>
      </c>
      <c r="FL6" s="546" t="str">
        <f>IF(ISBLANK('Bangladesh 2012'!$H$100),"",'Bangladesh 2012'!$H$100)</f>
        <v/>
      </c>
      <c r="FM6" s="546" t="str">
        <f>IF(ISBLANK('Bangladesh 2012'!$D$101),"",'Bangladesh 2012'!$D$101)</f>
        <v>Yes</v>
      </c>
      <c r="FN6" s="546" t="str">
        <f>IF(ISBLANK('Bangladesh 2012'!$E$101),"",'Bangladesh 2012'!$E$101)</f>
        <v>Low parity individuals can't receive an IUD, tubal ligation, or vasectomy. Non-parous women can't receive injectables or implants.</v>
      </c>
      <c r="FO6" s="546" t="str">
        <f>IF(ISBLANK('Bangladesh 2012'!$H$101),"",'Bangladesh 2012'!$H$101)</f>
        <v>Yes</v>
      </c>
      <c r="FP6" s="547"/>
      <c r="FQ6" s="546" t="str">
        <f>IF(ISBLANK('Bangladesh 2012'!$G$104),"",'Bangladesh 2012'!$G$104)</f>
        <v>No</v>
      </c>
      <c r="FR6" s="546" t="str">
        <f>IF(ISBLANK('Bangladesh 2012'!$G$105),"",'Bangladesh 2012'!$G$105)</f>
        <v>No</v>
      </c>
      <c r="FS6" s="546" t="str">
        <f>IF(ISBLANK('Bangladesh 2012'!$G$106),"",'Bangladesh 2012'!$G$106)</f>
        <v>N/A</v>
      </c>
      <c r="FT6" s="546" t="str">
        <f>IF(ISBLANK('Bangladesh 2012'!$D$107),"",'Bangladesh 2012'!$D$107)</f>
        <v>N/A</v>
      </c>
      <c r="FU6" s="547"/>
      <c r="FV6" s="546" t="str">
        <f>IF(ISBLANK('Bangladesh 2012'!$G$109),"",'Bangladesh 2012'!$G$109)</f>
        <v>Yes</v>
      </c>
      <c r="FW6" s="546" t="str">
        <f>IF(ISBLANK('Bangladesh 2012'!$G$110),"",'Bangladesh 2012'!$G$110)</f>
        <v>Yes</v>
      </c>
      <c r="FX6" s="546" t="str">
        <f>IF(ISBLANK('Bangladesh 2012'!$G$111),"",'Bangladesh 2012'!$G$111)</f>
        <v>Yes</v>
      </c>
      <c r="FY6" s="546" t="str">
        <f>IF(ISBLANK('Bangladesh 2012'!$G$112),"",'Bangladesh 2012'!$G$112)</f>
        <v>Yes</v>
      </c>
      <c r="FZ6" s="546" t="str">
        <f>IF(ISBLANK('Bangladesh 2012'!$G$113),"",'Bangladesh 2012'!$G$113)</f>
        <v>Yes</v>
      </c>
      <c r="GA6" s="546" t="str">
        <f>IF(ISBLANK('Bangladesh 2012'!$G$114),"",'Bangladesh 2012'!$G$114)</f>
        <v>Yes</v>
      </c>
      <c r="GB6" s="546" t="str">
        <f>IF(ISBLANK('Bangladesh 2012'!$G$115),"",'Bangladesh 2012'!$G$115)</f>
        <v>No</v>
      </c>
      <c r="GC6" s="546" t="str">
        <f>IF(ISBLANK('Bangladesh 2012'!$G$116),"",'Bangladesh 2012'!$G$116)</f>
        <v>Yes</v>
      </c>
      <c r="GD6" s="546" t="str">
        <f>IF(ISBLANK('Bangladesh 2012'!$G$117),"",'Bangladesh 2012'!$G$117)</f>
        <v>No</v>
      </c>
      <c r="GE6" s="546" t="str">
        <f>IF(ISBLANK('Bangladesh 2012'!$G$118),"",'Bangladesh 2012'!$G$118)</f>
        <v>No</v>
      </c>
      <c r="GF6" s="546" t="str">
        <f>IF(ISBLANK('Bangladesh 2012'!$F$119),"",'Bangladesh 2012'!$F$119)</f>
        <v>N/A</v>
      </c>
      <c r="GG6" s="546">
        <f>IF(ISBLANK('Bangladesh 2012'!$F$120),"",'Bangladesh 2012'!$F$120)</f>
        <v>2011</v>
      </c>
      <c r="GH6" s="546" t="str">
        <f>IF(ISBLANK('Bangladesh 2012'!$D$121),"",'Bangladesh 2012'!$D$121)</f>
        <v>Approved contraceptive list</v>
      </c>
      <c r="GI6" s="546" t="str">
        <f>IF(ISBLANK('Bangladesh 2012'!$D$122),"",'Bangladesh 2012'!$D$122)</f>
        <v/>
      </c>
      <c r="GJ6" s="547"/>
      <c r="GK6" s="546">
        <f>IF(ISBLANK('Bangladesh 2012'!$F$124),"",'Bangladesh 2012'!$F$124)</f>
        <v>2005</v>
      </c>
      <c r="GL6" s="546" t="str">
        <f>IF(ISBLANK('Bangladesh 2012'!$G$125),"",'Bangladesh 2012'!$G$125)</f>
        <v>Yes</v>
      </c>
      <c r="GM6" s="546" t="str">
        <f>IF(ISBLANK('Bangladesh 2012'!$G$126),"",'Bangladesh 2012'!$G$126)</f>
        <v>No</v>
      </c>
      <c r="GN6" s="546" t="str">
        <f>IF(ISBLANK('Bangladesh 2012'!$G$127),"",'Bangladesh 2012'!$G$127)</f>
        <v>Yes</v>
      </c>
      <c r="GO6" s="546" t="str">
        <f>IF(ISBLANK('Bangladesh 2012'!$G$128),"",'Bangladesh 2012'!$G$128)</f>
        <v>No</v>
      </c>
      <c r="GP6" s="546" t="str">
        <f>IF(ISBLANK('Bangladesh 2012'!$D$129),"",'Bangladesh 2012'!$D$129)</f>
        <v/>
      </c>
      <c r="GQ6" s="555"/>
      <c r="GR6" s="548" t="str">
        <f>IF(ISBLANK('Bangladesh 2012'!$G$131),"",'Bangladesh 2012'!$G$131)</f>
        <v>No</v>
      </c>
      <c r="GS6" s="549"/>
      <c r="GT6" s="548" t="str">
        <f>IF(ISBLANK('Bangladesh 2012'!$G$133),"",'Bangladesh 2012'!$G$133)</f>
        <v>No</v>
      </c>
      <c r="GU6" s="548" t="str">
        <f>IF(ISBLANK('Bangladesh 2012'!$G$134),"",'Bangladesh 2012'!$G$134)</f>
        <v>N/A</v>
      </c>
      <c r="GV6" s="548" t="str">
        <f>IF(ISBLANK('Bangladesh 2012'!$G$135),"",'Bangladesh 2012'!$G$135)</f>
        <v>No</v>
      </c>
      <c r="GW6" s="548" t="str">
        <f>IF(ISBLANK('Bangladesh 2012'!$G$136),"",'Bangladesh 2012'!$G$136)</f>
        <v>No</v>
      </c>
      <c r="GX6" s="548" t="str">
        <f>IF(ISBLANK('Bangladesh 2012'!$G$137),"",'Bangladesh 2012'!$G$137)</f>
        <v>No</v>
      </c>
      <c r="GY6" s="548" t="str">
        <f>IF(ISBLANK('Bangladesh 2012'!$G$138),"",'Bangladesh 2012'!$G$138)</f>
        <v>No</v>
      </c>
      <c r="GZ6" s="548" t="str">
        <f>IF(ISBLANK('Bangladesh 2012'!$G$139),"",'Bangladesh 2012'!$G$139)</f>
        <v>N/A</v>
      </c>
      <c r="HA6" s="548" t="str">
        <f>IF(ISBLANK('Bangladesh 2012'!$G$140),"",'Bangladesh 2012'!$G$140)</f>
        <v>N/A</v>
      </c>
      <c r="HB6" s="548" t="str">
        <f>IF(ISBLANK('Bangladesh 2012'!$G$141),"",'Bangladesh 2012'!$G$141)</f>
        <v>N/A</v>
      </c>
      <c r="HC6" s="548" t="str">
        <f>IF(ISBLANK('Bangladesh 2012'!$F$142),"",'Bangladesh 2012'!$F$142)</f>
        <v>01/11-12/11</v>
      </c>
      <c r="HD6" s="548" t="str">
        <f>IF(ISBLANK('Bangladesh 2012'!$F$143),"",'Bangladesh 2012'!$F$143)</f>
        <v>DGFP web-based Logistics Management Information System (LMIS) - www.dgfplmis.org</v>
      </c>
      <c r="HE6" s="549"/>
      <c r="HF6" s="548" t="str">
        <f>IF(ISBLANK('Bangladesh 2012'!$G$145),"",'Bangladesh 2012'!$G$145)</f>
        <v>No</v>
      </c>
      <c r="HG6" s="548" t="str">
        <f>IF(ISBLANK('Bangladesh 2012'!$G$146),"",'Bangladesh 2012'!$G$146)</f>
        <v>No</v>
      </c>
      <c r="HH6" s="551" t="str">
        <f>IF(ISBLANK('Bangladesh 2012'!$D$147),"",'Bangladesh 2012'!$D$147)</f>
        <v>The bottleneck in procurement management has been addressed, and now procurement management is almost streamlined through the DGFP Online Procurement Tracker (www.dgfplmis.org).</v>
      </c>
      <c r="HI6" s="158" t="s">
        <v>497</v>
      </c>
    </row>
    <row r="7" spans="1:217" ht="39.950000000000003" customHeight="1">
      <c r="A7" s="263" t="s">
        <v>501</v>
      </c>
      <c r="B7" s="154"/>
      <c r="C7" s="536" t="str">
        <f>IF(ISBLANK('Bolivia 2012'!$H$12),"",'Bolivia 2012'!$H$12)</f>
        <v>Yes</v>
      </c>
      <c r="D7" s="536" t="str">
        <f>IF(ISBLANK('Bolivia 2012'!$D$13),"",'Bolivia 2012'!$D$13)</f>
        <v>Comité Nacional de Disponibilidad Asegurada de Anticonceptivos (DAIA) (National Contraceptive Security Committee)</v>
      </c>
      <c r="E7" s="557"/>
      <c r="F7" s="536" t="str">
        <f>IF(ISBLANK('Bolivia 2012'!$D$15),"",'Bolivia 2012'!$D$15)</f>
        <v>Yes</v>
      </c>
      <c r="G7" s="536" t="str">
        <f>IF(ISBLANK('Bolivia 2012'!$F$15),"",'Bolivia 2012'!$F$15)</f>
        <v>PROSALUD/PROMESO (Programa de Mercadeo Social)</v>
      </c>
      <c r="H7" s="536" t="str">
        <f>IF(ISBLANK('Bolivia 2012'!$D$16),"",'Bolivia 2012'!$D$16)</f>
        <v>Yes</v>
      </c>
      <c r="I7" s="536" t="str">
        <f>IF(ISBLANK('Bolivia 2012'!$F$16),"",'Bolivia 2012'!$F$16)</f>
        <v>Centro de Investigacion, Educacion y Sevicios (CIES) (IPPF affiliate)</v>
      </c>
      <c r="J7" s="536" t="str">
        <f>IF(ISBLANK('Bolivia 2012'!$D$17),"",'Bolivia 2012'!$D$17)</f>
        <v>No</v>
      </c>
      <c r="K7" s="536" t="str">
        <f>IF(ISBLANK('Bolivia 2012'!$F$17),"",'Bolivia 2012'!$F$17)</f>
        <v/>
      </c>
      <c r="L7" s="536" t="str">
        <f>IF(ISBLANK('Bolivia 2012'!$D$18),"",'Bolivia 2012'!$D$18)</f>
        <v>Yes</v>
      </c>
      <c r="M7" s="536" t="str">
        <f>IF(ISBLANK('Bolivia 2012'!$F$18),"",'Bolivia 2012'!$F$18)</f>
        <v>USAID</v>
      </c>
      <c r="N7" s="536" t="str">
        <f>IF(ISBLANK('Bolivia 2012'!$D$19),"",'Bolivia 2012'!$D$19)</f>
        <v>Yes</v>
      </c>
      <c r="O7" s="536" t="str">
        <f>IF(ISBLANK('Bolivia 2012'!$F$19),"",'Bolivia 2012'!$F$19)</f>
        <v>UNFPA</v>
      </c>
      <c r="P7" s="536" t="str">
        <f>IF(ISBLANK('Bolivia 2012'!$D$20),"",'Bolivia 2012'!$D$20)</f>
        <v>Yes</v>
      </c>
      <c r="Q7" s="536" t="str">
        <f>IF(ISBLANK('Bolivia 2012'!$F$20),"",'Bolivia 2012'!$F$20)</f>
        <v xml:space="preserve">DINAMED (Direccion Nacional de Medicamentos - National Essential Medicines Directorate), Unidad de Servicios de Salud y Calidad (USSC) - Health Services and Quality Unit    </v>
      </c>
      <c r="R7" s="536" t="str">
        <f>IF(ISBLANK('Bolivia 2012'!$D$21),"",'Bolivia 2012'!$D$21)</f>
        <v>Yes</v>
      </c>
      <c r="S7" s="536" t="str">
        <f>IF(ISBLANK('Bolivia 2012'!$F$21),"",'Bolivia 2012'!$F$21)</f>
        <v>Central de Abastecimiento de Suministros en Salud (CEASS)</v>
      </c>
      <c r="T7" s="536" t="str">
        <f>IF(ISBLANK('Bolivia 2012'!$D$22),"",'Bolivia 2012'!$D$22)</f>
        <v>No</v>
      </c>
      <c r="U7" s="536" t="str">
        <f>IF(ISBLANK('Bolivia 2012'!$F$22),"",'Bolivia 2012'!$F$22)</f>
        <v/>
      </c>
      <c r="V7" s="536" t="str">
        <f>IF(ISBLANK('Bolivia 2012'!$D$23),"",'Bolivia 2012'!$D$23)</f>
        <v>Yes</v>
      </c>
      <c r="W7" s="536" t="str">
        <f>IF(ISBLANK('Bolivia 2012'!$F$23),"",'Bolivia 2012'!$F$23)</f>
        <v>USAID | DELIVER PROJECT</v>
      </c>
      <c r="X7" s="536" t="str">
        <f>IF(ISBLANK('Bolivia 2012'!$H$24),"",'Bolivia 2012'!$H$24)</f>
        <v>3-5 times</v>
      </c>
      <c r="Y7" s="536" t="str">
        <f>IF(ISBLANK('Bolivia 2012'!$H$25),"",'Bolivia 2012'!$H$25)</f>
        <v>No</v>
      </c>
      <c r="Z7" s="536" t="str">
        <f>IF(ISBLANK('Bolivia 2012'!$D$26),"",'Bolivia 2012'!$D$26)</f>
        <v>Yes</v>
      </c>
      <c r="AA7" s="536" t="str">
        <f>IF(ISBLANK('Bolivia 2012'!$F$26),"",'Bolivia 2012'!$F$26)</f>
        <v>PROSALUD, CIES, USAID | DELIVER PROJECT, USAID, UNFPA</v>
      </c>
      <c r="AB7" s="536" t="str">
        <f>IF(ISBLANK('Bolivia 2012'!$H$26),"",'Bolivia 2012'!$H$26)</f>
        <v>Various</v>
      </c>
      <c r="AC7" s="155"/>
      <c r="AD7" s="537" t="str">
        <f>IF(ISBLANK('Bolivia 2012'!$F$28),"",'Bolivia 2012'!$F$28)</f>
        <v>January</v>
      </c>
      <c r="AE7" s="537" t="str">
        <f>IF(ISBLANK('Bolivia 2012'!$H$28),"",'Bolivia 2012'!$H$28)</f>
        <v>December</v>
      </c>
      <c r="AF7" s="538">
        <f>IF(ISBLANK('Bolivia 2012'!$G$29),"",'Bolivia 2012'!$G$29)</f>
        <v>2496520.21</v>
      </c>
      <c r="AG7" s="535" t="str">
        <f>IF(ISBLANK('Bolivia 2012'!$E$30),"",'Bolivia 2012'!$E$30)</f>
        <v>Don't know</v>
      </c>
      <c r="AH7" s="535" t="str">
        <f>IF(ISBLANK('Bolivia 2012'!$G$30),"",'Bolivia 2012'!$G$30)</f>
        <v>PROSALUD/PROMESO, for the Social Marketing Program (for public and NGO sectors). (No public sector-only forecast.)</v>
      </c>
      <c r="AI7" s="535" t="str">
        <f>IF(ISBLANK('Bolivia 2012'!$H$31),"",'Bolivia 2012'!$H$31)</f>
        <v>No</v>
      </c>
      <c r="AJ7" s="538" t="str">
        <f>IF(ISBLANK('Bolivia 2012'!$H$32),"",'Bolivia 2012'!$H$32)</f>
        <v>No</v>
      </c>
      <c r="AK7" s="538">
        <f>IF(ISBLANK('Bolivia 2012'!$E$35),"",'Bolivia 2012'!$E$35)</f>
        <v>0</v>
      </c>
      <c r="AL7" s="537" t="str">
        <f>IF(ISBLANK('Bolivia 2012'!$F$35),"",'Bolivia 2012'!$F$35)</f>
        <v xml:space="preserve"> 01/11 - 12/11</v>
      </c>
      <c r="AM7" s="537" t="str">
        <f>IF(ISBLANK('Bolivia 2012'!$G$35),"",'Bolivia 2012'!$G$35)</f>
        <v/>
      </c>
      <c r="AN7" s="537" t="str">
        <f>IF(ISBLANK('Bolivia 2012'!$H$35),"",'Bolivia 2012'!$H$35)</f>
        <v/>
      </c>
      <c r="AO7" s="537" t="str">
        <f>IF(ISBLANK('Bolivia 2012'!$H$37),"",'Bolivia 2012'!$H$37)</f>
        <v>Yes</v>
      </c>
      <c r="AP7" s="537" t="str">
        <f>IF(ISBLANK('Bolivia 2012'!$D$40),"",'Bolivia 2012'!$D$40)</f>
        <v>Yes</v>
      </c>
      <c r="AQ7" s="537" t="str">
        <f>IF(ISBLANK('Bolivia 2012'!$D$41),"",'Bolivia 2012'!$D$41)</f>
        <v>Municipal level, from taxes</v>
      </c>
      <c r="AR7" s="538" t="str">
        <f>IF(ISBLANK('Bolivia 2012'!$E$40),"",'Bolivia 2012'!$E$40)</f>
        <v>Don't know</v>
      </c>
      <c r="AS7" s="538" t="str">
        <f>IF(ISBLANK('Bolivia 2012'!$F$40),"",'Bolivia 2012'!$F$40)</f>
        <v>01/11 - 12/11</v>
      </c>
      <c r="AT7" s="538" t="str">
        <f>IF(ISBLANK('Bolivia 2012'!$G$40),"",'Bolivia 2012'!$G$40)</f>
        <v/>
      </c>
      <c r="AU7" s="537" t="str">
        <f>IF(ISBLANK('Bolivia 2012'!$H$40),"",'Bolivia 2012'!$H$40)</f>
        <v>See comment in B10</v>
      </c>
      <c r="AV7" s="537" t="str">
        <f>IF(ISBLANK('Bolivia 2012'!$D$42),"",'Bolivia 2012'!$D$42)</f>
        <v>No</v>
      </c>
      <c r="AW7" s="538" t="str">
        <f>IF(ISBLANK('Bolivia 2012'!$D$43),"",'Bolivia 2012'!$D$43)</f>
        <v>N/A</v>
      </c>
      <c r="AX7" s="538">
        <f>IF(ISBLANK('Bolivia 2012'!$E$42),"",'Bolivia 2012'!$E$42)</f>
        <v>0</v>
      </c>
      <c r="AY7" s="538" t="str">
        <f>IF(ISBLANK('Bolivia 2012'!$F$42),"",'Bolivia 2012'!$F$42)</f>
        <v>01/11 - 12/11</v>
      </c>
      <c r="AZ7" s="538" t="str">
        <f>IF(ISBLANK('Bolivia 2012'!$G$42),"",'Bolivia 2012'!$G$42)</f>
        <v/>
      </c>
      <c r="BA7" s="537" t="str">
        <f>IF(ISBLANK('Bolivia 2012'!$H$42),"",'Bolivia 2012'!$H$42)</f>
        <v/>
      </c>
      <c r="BB7" s="539" t="str">
        <f>IF(ISBLANK('Bolivia 2012'!$E$44),"",'Bolivia 2012'!$E$44)</f>
        <v>Don't know</v>
      </c>
      <c r="BC7" s="537" t="str">
        <f>IF(ISBLANK('Bolivia 2012'!$H$44),"",'Bolivia 2012'!$H$44)</f>
        <v/>
      </c>
      <c r="BD7" s="540"/>
      <c r="BE7" s="537" t="str">
        <f>IF(ISBLANK('Bolivia 2012'!$D$48),"",'Bolivia 2012'!$D$48)</f>
        <v>Yes</v>
      </c>
      <c r="BF7" s="538" t="str">
        <f>IF(ISBLANK('Bolivia 2012'!$D$49),"",'Bolivia 2012'!$D$49)</f>
        <v>UNFPA</v>
      </c>
      <c r="BG7" s="538">
        <f>IF(ISBLANK('Bolivia 2012'!$E$48),"",'Bolivia 2012'!$E$48)</f>
        <v>500000</v>
      </c>
      <c r="BH7" s="538" t="str">
        <f>IF(ISBLANK('Bolivia 2012'!$F$48),"",'Bolivia 2012'!$F$48)</f>
        <v>01/11 - 12/11</v>
      </c>
      <c r="BI7" s="538" t="str">
        <f>IF(ISBLANK('Bolivia 2012'!$G$48),"",'Bolivia 2012'!$G$48)</f>
        <v>Donor records</v>
      </c>
      <c r="BJ7" s="537" t="str">
        <f>IF(ISBLANK('Bolivia 2012'!$H$48),"",'Bolivia 2012'!$H$48)</f>
        <v xml:space="preserve"> (Direct purchase by UNFPA at request of the MOH)</v>
      </c>
      <c r="BK7" s="537" t="str">
        <f>IF(ISBLANK('Bolivia 2012'!$D$50),"",'Bolivia 2012'!$D$50)</f>
        <v>No</v>
      </c>
      <c r="BL7" s="538">
        <f>IF(ISBLANK('Bolivia 2012'!$E$50),"",'Bolivia 2012'!$E$50)</f>
        <v>0</v>
      </c>
      <c r="BM7" s="538" t="str">
        <f>IF(ISBLANK('Bolivia 2012'!$F$50),"",'Bolivia 2012'!$F$50)</f>
        <v>01/11 - 12/11</v>
      </c>
      <c r="BN7" s="538" t="str">
        <f>IF(ISBLANK('Bolivia 2012'!$G$50),"",'Bolivia 2012'!$G$50)</f>
        <v/>
      </c>
      <c r="BO7" s="538" t="str">
        <f>IF(ISBLANK('Bolivia 2012'!$H$50),"",'Bolivia 2012'!$H$50)</f>
        <v/>
      </c>
      <c r="BP7" s="537" t="str">
        <f>IF(ISBLANK('Bolivia 2012'!$D$51),"",'Bolivia 2012'!$D$51)</f>
        <v>Don't know</v>
      </c>
      <c r="BQ7" s="538" t="str">
        <f>IF(ISBLANK('Bolivia 2012'!$E$51),"",'Bolivia 2012'!$E$51)</f>
        <v/>
      </c>
      <c r="BR7" s="537" t="str">
        <f>IF(ISBLANK('Bolivia 2012'!$F$51),"",'Bolivia 2012'!$F$51)</f>
        <v>01/11 - 12/11</v>
      </c>
      <c r="BS7" s="538" t="str">
        <f>IF(ISBLANK('Bolivia 2012'!$G$51),"",'Bolivia 2012'!$G$51)</f>
        <v/>
      </c>
      <c r="BT7" s="538" t="str">
        <f>IF(ISBLANK('Bolivia 2012'!$H$51),"",'Bolivia 2012'!$H$51)</f>
        <v/>
      </c>
      <c r="BU7" s="539">
        <f>IF(ISBLANK('Bolivia 2012'!$E$52),"",'Bolivia 2012'!$E$52)</f>
        <v>500000</v>
      </c>
      <c r="BV7" s="538" t="str">
        <f>IF(ISBLANK('Bolivia 2012'!$H$52),"",'Bolivia 2012'!$H$52)</f>
        <v/>
      </c>
      <c r="BW7" s="541" t="str">
        <f>IF(ISBLANK('Bolivia 2012'!$F$55),"",'Bolivia 2012'!$F$55)</f>
        <v>Don't know</v>
      </c>
      <c r="BX7" s="537" t="str">
        <f>IF(ISBLANK('Bolivia 2012'!$G$55),"",'Bolivia 2012'!$G$55)</f>
        <v>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v>
      </c>
      <c r="BY7" s="541" t="str">
        <f>IF(ISBLANK('Bolivia 2012'!$F$56),"",'Bolivia 2012'!$F$56)</f>
        <v>Don't know</v>
      </c>
      <c r="BZ7" s="537" t="str">
        <f>IF(ISBLANK('Bolivia 2012'!$G$56),"",'Bolivia 2012'!$G$56)</f>
        <v/>
      </c>
      <c r="CA7" s="537" t="str">
        <f>IF(ISBLANK('Bolivia 2012'!$F$57),"",'Bolivia 2012'!$F$57)</f>
        <v>Yes</v>
      </c>
      <c r="CB7" s="537" t="str">
        <f>IF(ISBLANK('Bolivia 2012'!$G$57),"",'Bolivia 2012'!$G$57)</f>
        <v/>
      </c>
      <c r="CC7" s="537" t="str">
        <f>IF(ISBLANK('Bolivia 2012'!$F$59),"",'Bolivia 2012'!$F$59)</f>
        <v>N/A</v>
      </c>
      <c r="CD7" s="537" t="str">
        <f>IF(ISBLANK('Bolivia 2012'!$F$60),"",'Bolivia 2012'!$F$60)</f>
        <v>N/A, because the central government did not finance any contraceptive procurement</v>
      </c>
      <c r="CE7" s="537" t="str">
        <f>IF(ISBLANK('Bolivia 2012'!$F$61),"",'Bolivia 2012'!$F$61)</f>
        <v>N/A</v>
      </c>
      <c r="CF7" s="537" t="str">
        <f>IF(ISBLANK('Bolivia 2012'!$D$62),"",'Bolivia 2012'!$D$62)</f>
        <v>Currently, only in the case of donations are contraceptive commodities available at CEASS (the central warehouse), a parastatal entity.</v>
      </c>
      <c r="CG7" s="262"/>
      <c r="CH7" s="542"/>
      <c r="CI7" s="543" t="str">
        <f>IF(ISBLANK('Bolivia 2012'!$D$66),"",'Bolivia 2012'!$D$66)</f>
        <v>Yes</v>
      </c>
      <c r="CJ7" s="543" t="str">
        <f>IF(ISBLANK('Bolivia 2012'!$D$67),"",'Bolivia 2012'!$D$67)</f>
        <v>Yes</v>
      </c>
      <c r="CK7" s="543" t="str">
        <f>IF(ISBLANK('Bolivia 2012'!$D$68),"",'Bolivia 2012'!$D$68)</f>
        <v>Yes</v>
      </c>
      <c r="CL7" s="543" t="str">
        <f>IF(ISBLANK('Bolivia 2012'!$D$69),"",'Bolivia 2012'!$D$69)</f>
        <v>Yes</v>
      </c>
      <c r="CM7" s="543" t="str">
        <f>IF(ISBLANK('Bolivia 2012'!$D$70),"",'Bolivia 2012'!$D$70)</f>
        <v>Yes</v>
      </c>
      <c r="CN7" s="543" t="str">
        <f>IF(ISBLANK('Bolivia 2012'!$D$71),"",'Bolivia 2012'!$D$71)</f>
        <v>Yes</v>
      </c>
      <c r="CO7" s="543" t="str">
        <f>IF(ISBLANK('Bolivia 2012'!$D$72),"",'Bolivia 2012'!$D$72)</f>
        <v>Yes</v>
      </c>
      <c r="CP7" s="543" t="str">
        <f>IF(ISBLANK('Bolivia 2012'!$D$73),"",'Bolivia 2012'!$D$73)</f>
        <v>Yes</v>
      </c>
      <c r="CQ7" s="543" t="str">
        <f>IF(ISBLANK('Bolivia 2012'!$D$74),"",'Bolivia 2012'!$D$74)</f>
        <v>Yes</v>
      </c>
      <c r="CR7" s="543" t="str">
        <f>IF(ISBLANK('Bolivia 2012'!$D$75),"",'Bolivia 2012'!$D$75)</f>
        <v>Yes</v>
      </c>
      <c r="CS7" s="543" t="str">
        <f>IF(ISBLANK('Bolivia 2012'!$D$76),"",'Bolivia 2012'!$D$76)</f>
        <v>Yes</v>
      </c>
      <c r="CT7" s="543" t="str">
        <f>IF(ISBLANK('Bolivia 2012'!$D$77),"",'Bolivia 2012'!$D$77)</f>
        <v/>
      </c>
      <c r="CU7" s="542"/>
      <c r="CV7" s="543" t="str">
        <f>IF(ISBLANK('Bolivia 2012'!$F$66),"",'Bolivia 2012'!$F$66)</f>
        <v>Yes</v>
      </c>
      <c r="CW7" s="543" t="str">
        <f>IF(ISBLANK('Bolivia 2012'!$F$67),"",'Bolivia 2012'!$F$67)</f>
        <v>Yes</v>
      </c>
      <c r="CX7" s="543" t="str">
        <f>IF(ISBLANK('Bolivia 2012'!$F$68),"",'Bolivia 2012'!$F$68)</f>
        <v>Yes</v>
      </c>
      <c r="CY7" s="543" t="str">
        <f>IF(ISBLANK('Bolivia 2012'!$F$69),"",'Bolivia 2012'!$F$69)</f>
        <v>Yes</v>
      </c>
      <c r="CZ7" s="543" t="str">
        <f>IF(ISBLANK('Bolivia 2012'!$F$70),"",'Bolivia 2012'!$F$70)</f>
        <v>Yes</v>
      </c>
      <c r="DA7" s="543" t="str">
        <f>IF(ISBLANK('Bolivia 2012'!$F$71),"",'Bolivia 2012'!$F$71)</f>
        <v>Yes</v>
      </c>
      <c r="DB7" s="543" t="str">
        <f>IF(ISBLANK('Bolivia 2012'!$F$72),"",'Bolivia 2012'!$F$72)</f>
        <v>Yes</v>
      </c>
      <c r="DC7" s="543" t="str">
        <f>IF(ISBLANK('Bolivia 2012'!$F$73),"",'Bolivia 2012'!$F$73)</f>
        <v>Yes</v>
      </c>
      <c r="DD7" s="543" t="str">
        <f>IF(ISBLANK('Bolivia 2012'!$F$74),"",'Bolivia 2012'!$F$74)</f>
        <v>Yes</v>
      </c>
      <c r="DE7" s="543" t="str">
        <f>IF(ISBLANK('Bolivia 2012'!$F$75),"",'Bolivia 2012'!$F$75)</f>
        <v>Yes</v>
      </c>
      <c r="DF7" s="543" t="str">
        <f>IF(ISBLANK('Bolivia 2012'!$F$76),"",'Bolivia 2012'!$F$76)</f>
        <v>Yes</v>
      </c>
      <c r="DG7" s="543" t="str">
        <f>IF(ISBLANK('Bolivia 2012'!$F$77),"",'Bolivia 2012'!$F$77)</f>
        <v/>
      </c>
      <c r="DH7" s="544"/>
      <c r="DI7" s="543" t="str">
        <f>IF(ISBLANK('Bolivia 2012'!$G$66),"",'Bolivia 2012'!$G$66)</f>
        <v>Yes</v>
      </c>
      <c r="DJ7" s="543" t="str">
        <f>IF(ISBLANK('Bolivia 2012'!$G$67),"",'Bolivia 2012'!$G$67)</f>
        <v>Yes</v>
      </c>
      <c r="DK7" s="543" t="str">
        <f>IF(ISBLANK('Bolivia 2012'!$G$68),"",'Bolivia 2012'!$G$68)</f>
        <v>Yes</v>
      </c>
      <c r="DL7" s="543" t="str">
        <f>IF(ISBLANK('Bolivia 2012'!$G$69),"",'Bolivia 2012'!$G$69)</f>
        <v>Yes</v>
      </c>
      <c r="DM7" s="543" t="str">
        <f>IF(ISBLANK('Bolivia 2012'!$G$70),"",'Bolivia 2012'!$G$70)</f>
        <v>Yes</v>
      </c>
      <c r="DN7" s="543" t="str">
        <f>IF(ISBLANK('Bolivia 2012'!$G$71),"",'Bolivia 2012'!$G$71)</f>
        <v>Yes</v>
      </c>
      <c r="DO7" s="543" t="str">
        <f>IF(ISBLANK('Bolivia 2012'!$G$72),"",'Bolivia 2012'!$G$72)</f>
        <v>Yes</v>
      </c>
      <c r="DP7" s="543" t="str">
        <f>IF(ISBLANK('Bolivia 2012'!$G$73),"",'Bolivia 2012'!$G$73)</f>
        <v>Yes</v>
      </c>
      <c r="DQ7" s="543" t="str">
        <f>IF(ISBLANK('Bolivia 2012'!$G$74),"",'Bolivia 2012'!$G$74)</f>
        <v>Yes</v>
      </c>
      <c r="DR7" s="543" t="str">
        <f>IF(ISBLANK('Bolivia 2012'!$G$75),"",'Bolivia 2012'!$G$75)</f>
        <v>Yes</v>
      </c>
      <c r="DS7" s="543" t="str">
        <f>IF(ISBLANK('Bolivia 2012'!$G$76),"",'Bolivia 2012'!$G$76)</f>
        <v>Yes</v>
      </c>
      <c r="DT7" s="543" t="str">
        <f>IF(ISBLANK('Bolivia 2012'!$G$77),"",'Bolivia 2012'!$G$77)</f>
        <v>Patch (Evra)</v>
      </c>
      <c r="DU7" s="544"/>
      <c r="DV7" s="543" t="str">
        <f>IF(ISBLANK('Bolivia 2012'!$H$66),"",'Bolivia 2012'!$H$66)</f>
        <v>Yes</v>
      </c>
      <c r="DW7" s="543" t="str">
        <f>IF(ISBLANK('Bolivia 2012'!$H$67),"",'Bolivia 2012'!$H$67)</f>
        <v>No</v>
      </c>
      <c r="DX7" s="543" t="str">
        <f>IF(ISBLANK('Bolivia 2012'!$H$68),"",'Bolivia 2012'!$H$68)</f>
        <v>Yes</v>
      </c>
      <c r="DY7" s="543" t="str">
        <f>IF(ISBLANK('Bolivia 2012'!$H$69),"",'Bolivia 2012'!$H$69)</f>
        <v>No</v>
      </c>
      <c r="DZ7" s="543" t="str">
        <f>IF(ISBLANK('Bolivia 2012'!$H$70),"",'Bolivia 2012'!$H$70)</f>
        <v>Yes</v>
      </c>
      <c r="EA7" s="543" t="str">
        <f>IF(ISBLANK('Bolivia 2012'!$H$71),"",'Bolivia 2012'!$H$71)</f>
        <v>Yes</v>
      </c>
      <c r="EB7" s="543" t="str">
        <f>IF(ISBLANK('Bolivia 2012'!$H$72),"",'Bolivia 2012'!$H$72)</f>
        <v>Yes</v>
      </c>
      <c r="EC7" s="543" t="str">
        <f>IF(ISBLANK('Bolivia 2012'!$H$73),"",'Bolivia 2012'!$H$73)</f>
        <v>No</v>
      </c>
      <c r="ED7" s="543" t="str">
        <f>IF(ISBLANK('Bolivia 2012'!$H$74),"",'Bolivia 2012'!$H$74)</f>
        <v>No</v>
      </c>
      <c r="EE7" s="543" t="str">
        <f>IF(ISBLANK('Bolivia 2012'!$H$75),"",'Bolivia 2012'!$H$75)</f>
        <v>No</v>
      </c>
      <c r="EF7" s="543" t="str">
        <f>IF(ISBLANK('Bolivia 2012'!$H$76),"",'Bolivia 2012'!$H$76)</f>
        <v>Yes</v>
      </c>
      <c r="EG7" s="543" t="str">
        <f>IF(ISBLANK('Bolivia 2012'!$H$77),"",'Bolivia 2012'!$H$77)</f>
        <v/>
      </c>
      <c r="EH7" s="543" t="str">
        <f>IF(ISBLANK('Bolivia 2012'!$D$78),"",'Bolivia 2012'!$D$78)</f>
        <v/>
      </c>
      <c r="EI7" s="545"/>
      <c r="EJ7" s="546" t="str">
        <f>IF(ISBLANK('Bolivia 2012'!$H$80),"",'Bolivia 2012'!$H$80)</f>
        <v>No</v>
      </c>
      <c r="EK7" s="546" t="str">
        <f>IF(ISBLANK('Bolivia 2012'!$C$83),"",'Bolivia 2012'!$C$83)</f>
        <v/>
      </c>
      <c r="EL7" s="546" t="str">
        <f>IF(ISBLANK('Bolivia 2012'!$D$83),"",'Bolivia 2012'!$D$83)</f>
        <v/>
      </c>
      <c r="EM7" s="546" t="str">
        <f>IF(ISBLANK('Bolivia 2012'!$F$83),"",'Bolivia 2012'!$F$83)</f>
        <v/>
      </c>
      <c r="EN7" s="546" t="str">
        <f>IF(ISBLANK('Bolivia 2012'!$G$83),"",'Bolivia 2012'!$G$83)</f>
        <v/>
      </c>
      <c r="EO7" s="546" t="str">
        <f>IF(ISBLANK('Bolivia 2012'!$F$84),"",'Bolivia 2012'!$F$84)</f>
        <v>Yes</v>
      </c>
      <c r="EP7" s="546" t="str">
        <f>IF(ISBLANK('Bolivia 2012'!$E$85),"",'Bolivia 2012'!$E$85)</f>
        <v>All sectors are subject to tax payment (except for condoms, which are exempt only of the VAT tax for its import, not for sales)</v>
      </c>
      <c r="EQ7" s="546" t="str">
        <f>IF(ISBLANK('Bolivia 2012'!$E$86),"",'Bolivia 2012'!$E$86)</f>
        <v>10% for customs tax and VAT tax, plus 14% of VAT tax and 3% of transaction tax, both for sales</v>
      </c>
      <c r="ER7" s="546" t="str">
        <f>IF(ISBLANK('Bolivia 2012'!$H$87),"",'Bolivia 2012'!$H$87)</f>
        <v>No</v>
      </c>
      <c r="ES7" s="546" t="str">
        <f>IF(ISBLANK('Bolivia 2012'!$D$88),"",'Bolivia 2012'!$D$88)</f>
        <v>N/A</v>
      </c>
      <c r="ET7" s="546" t="str">
        <f>IF(ISBLANK('Bolivia 2012'!$H$89),"",'Bolivia 2012'!$H$89)</f>
        <v>No</v>
      </c>
      <c r="EU7" s="546" t="str">
        <f>IF(ISBLANK('Bolivia 2012'!$D$90),"",'Bolivia 2012'!$D$90)</f>
        <v>N/A</v>
      </c>
      <c r="EV7" s="546" t="str">
        <f>IF(ISBLANK('Bolivia 2012'!$H$91),"",'Bolivia 2012'!$H$91)</f>
        <v>No</v>
      </c>
      <c r="EW7" s="546" t="str">
        <f>IF(ISBLANK('Bolivia 2012'!$C$94),"",'Bolivia 2012'!$C$94)</f>
        <v/>
      </c>
      <c r="EX7" s="546" t="str">
        <f>IF(ISBLANK('Bolivia 2012'!$E$94),"",'Bolivia 2012'!$E$94)</f>
        <v/>
      </c>
      <c r="EY7" s="546" t="str">
        <f>IF(ISBLANK('Bolivia 2012'!$G$94),"",'Bolivia 2012'!$G$94)</f>
        <v/>
      </c>
      <c r="EZ7" s="546" t="str">
        <f>IF(ISBLANK('Bolivia 2012'!$C$95),"",'Bolivia 2012'!$C$95)</f>
        <v/>
      </c>
      <c r="FA7" s="546" t="str">
        <f>IF(ISBLANK('Bolivia 2012'!$E$95),"",'Bolivia 2012'!$E$95)</f>
        <v/>
      </c>
      <c r="FB7" s="546" t="str">
        <f>IF(ISBLANK('Bolivia 2012'!$G$95),"",'Bolivia 2012'!$G$95)</f>
        <v/>
      </c>
      <c r="FC7" s="546" t="str">
        <f>IF(ISBLANK('Bolivia 2012'!$C$96),"",'Bolivia 2012'!$C$96)</f>
        <v/>
      </c>
      <c r="FD7" s="546" t="str">
        <f>IF(ISBLANK('Bolivia 2012'!$E$96),"",'Bolivia 2012'!$E$96)</f>
        <v/>
      </c>
      <c r="FE7" s="546" t="str">
        <f>IF(ISBLANK('Bolivia 2012'!$G$96),"",'Bolivia 2012'!$G$96)</f>
        <v/>
      </c>
      <c r="FF7" s="550"/>
      <c r="FG7" s="546" t="str">
        <f>IF(ISBLANK('Bolivia 2012'!$D$99),"",'Bolivia 2012'!$D$99)</f>
        <v>No</v>
      </c>
      <c r="FH7" s="546" t="str">
        <f>IF(ISBLANK('Bolivia 2012'!$E$99),"",'Bolivia 2012'!$E$99)</f>
        <v/>
      </c>
      <c r="FI7" s="546" t="str">
        <f>IF(ISBLANK('Bolivia 2012'!$H$99),"",'Bolivia 2012'!$H$99)</f>
        <v/>
      </c>
      <c r="FJ7" s="546" t="str">
        <f>IF(ISBLANK('Bolivia 2012'!$D$100),"",'Bolivia 2012'!$D$100)</f>
        <v>No</v>
      </c>
      <c r="FK7" s="546" t="str">
        <f>IF(ISBLANK('Bolivia 2012'!$E$100),"",'Bolivia 2012'!$E$100)</f>
        <v/>
      </c>
      <c r="FL7" s="546" t="str">
        <f>IF(ISBLANK('Bolivia 2012'!$H$100),"",'Bolivia 2012'!$H$100)</f>
        <v/>
      </c>
      <c r="FM7" s="546" t="str">
        <f>IF(ISBLANK('Bolivia 2012'!$D$101),"",'Bolivia 2012'!$D$101)</f>
        <v>No</v>
      </c>
      <c r="FN7" s="546" t="str">
        <f>IF(ISBLANK('Bolivia 2012'!$E$101),"",'Bolivia 2012'!$E$101)</f>
        <v/>
      </c>
      <c r="FO7" s="546" t="str">
        <f>IF(ISBLANK('Bolivia 2012'!$H$101),"",'Bolivia 2012'!$H$101)</f>
        <v/>
      </c>
      <c r="FP7" s="547"/>
      <c r="FQ7" s="546" t="str">
        <f>IF(ISBLANK('Bolivia 2012'!$G$104),"",'Bolivia 2012'!$G$104)</f>
        <v>No</v>
      </c>
      <c r="FR7" s="546" t="str">
        <f>IF(ISBLANK('Bolivia 2012'!$G$105),"",'Bolivia 2012'!$G$105)</f>
        <v>No</v>
      </c>
      <c r="FS7" s="546" t="str">
        <f>IF(ISBLANK('Bolivia 2012'!$G$106),"",'Bolivia 2012'!$G$106)</f>
        <v>N/A</v>
      </c>
      <c r="FT7" s="546" t="str">
        <f>IF(ISBLANK('Bolivia 2012'!$D$107),"",'Bolivia 2012'!$D$107)</f>
        <v>N/A</v>
      </c>
      <c r="FU7" s="547"/>
      <c r="FV7" s="546" t="str">
        <f>IF(ISBLANK('Bolivia 2012'!$G$109),"",'Bolivia 2012'!$G$109)</f>
        <v>Yes</v>
      </c>
      <c r="FW7" s="546" t="str">
        <f>IF(ISBLANK('Bolivia 2012'!$G$110),"",'Bolivia 2012'!$G$110)</f>
        <v>Yes</v>
      </c>
      <c r="FX7" s="546" t="str">
        <f>IF(ISBLANK('Bolivia 2012'!$G$111),"",'Bolivia 2012'!$G$111)</f>
        <v>Yes</v>
      </c>
      <c r="FY7" s="546" t="str">
        <f>IF(ISBLANK('Bolivia 2012'!$G$112),"",'Bolivia 2012'!$G$112)</f>
        <v>Yes</v>
      </c>
      <c r="FZ7" s="546" t="str">
        <f>IF(ISBLANK('Bolivia 2012'!$G$113),"",'Bolivia 2012'!$G$113)</f>
        <v>Yes</v>
      </c>
      <c r="GA7" s="546" t="str">
        <f>IF(ISBLANK('Bolivia 2012'!$G$114),"",'Bolivia 2012'!$G$114)</f>
        <v>Yes</v>
      </c>
      <c r="GB7" s="546" t="str">
        <f>IF(ISBLANK('Bolivia 2012'!$G$115),"",'Bolivia 2012'!$G$115)</f>
        <v>Yes</v>
      </c>
      <c r="GC7" s="546" t="str">
        <f>IF(ISBLANK('Bolivia 2012'!$G$116),"",'Bolivia 2012'!$G$116)</f>
        <v>Yes</v>
      </c>
      <c r="GD7" s="546" t="str">
        <f>IF(ISBLANK('Bolivia 2012'!$G$117),"",'Bolivia 2012'!$G$117)</f>
        <v>Yes</v>
      </c>
      <c r="GE7" s="546" t="str">
        <f>IF(ISBLANK('Bolivia 2012'!$G$118),"",'Bolivia 2012'!$G$118)</f>
        <v>No</v>
      </c>
      <c r="GF7" s="546" t="str">
        <f>IF(ISBLANK('Bolivia 2012'!$F$119),"",'Bolivia 2012'!$F$119)</f>
        <v>N/A</v>
      </c>
      <c r="GG7" s="546" t="str">
        <f>IF(ISBLANK('Bolivia 2012'!$F$120),"",'Bolivia 2012'!$F$120)</f>
        <v>2011-2013</v>
      </c>
      <c r="GH7" s="546" t="str">
        <f>IF(ISBLANK('Bolivia 2012'!$D$121),"",'Bolivia 2012'!$D$121)</f>
        <v>Lista Nacional de Medicamentos - LINAME (National List of Medicines), Lista Basica de Insumos Medicos (Basic list of medical supplies)</v>
      </c>
      <c r="GI7" s="546" t="str">
        <f>IF(ISBLANK('Bolivia 2012'!$D$122),"",'Bolivia 2012'!$D$122)</f>
        <v/>
      </c>
      <c r="GJ7" s="547"/>
      <c r="GK7" s="546">
        <f>IF(ISBLANK('Bolivia 2012'!$F$124),"",'Bolivia 2012'!$F$124)</f>
        <v>2001</v>
      </c>
      <c r="GL7" s="546" t="str">
        <f>IF(ISBLANK('Bolivia 2012'!$G$125),"",'Bolivia 2012'!$G$125)</f>
        <v>No</v>
      </c>
      <c r="GM7" s="546" t="str">
        <f>IF(ISBLANK('Bolivia 2012'!$G$126),"",'Bolivia 2012'!$G$126)</f>
        <v>No</v>
      </c>
      <c r="GN7" s="546" t="str">
        <f>IF(ISBLANK('Bolivia 2012'!$G$127),"",'Bolivia 2012'!$G$127)</f>
        <v>No</v>
      </c>
      <c r="GO7" s="546" t="str">
        <f>IF(ISBLANK('Bolivia 2012'!$G$128),"",'Bolivia 2012'!$G$128)</f>
        <v>No</v>
      </c>
      <c r="GP7" s="546" t="str">
        <f>IF(ISBLANK('Bolivia 2012'!$D$129),"",'Bolivia 2012'!$D$129)</f>
        <v/>
      </c>
      <c r="GQ7" s="555"/>
      <c r="GR7" s="548" t="str">
        <f>IF(ISBLANK('Bolivia 2012'!$G$131),"",'Bolivia 2012'!$G$131)</f>
        <v>Don't know</v>
      </c>
      <c r="GS7" s="549"/>
      <c r="GT7" s="548" t="str">
        <f>IF(ISBLANK('Bolivia 2012'!$G$133),"",'Bolivia 2012'!$G$133)</f>
        <v>No</v>
      </c>
      <c r="GU7" s="548" t="str">
        <f>IF(ISBLANK('Bolivia 2012'!$G$134),"",'Bolivia 2012'!$G$134)</f>
        <v>Don't know</v>
      </c>
      <c r="GV7" s="548" t="str">
        <f>IF(ISBLANK('Bolivia 2012'!$G$135),"",'Bolivia 2012'!$G$135)</f>
        <v>No</v>
      </c>
      <c r="GW7" s="548" t="str">
        <f>IF(ISBLANK('Bolivia 2012'!$G$136),"",'Bolivia 2012'!$G$136)</f>
        <v>No</v>
      </c>
      <c r="GX7" s="548" t="str">
        <f>IF(ISBLANK('Bolivia 2012'!$G$137),"",'Bolivia 2012'!$G$137)</f>
        <v>No</v>
      </c>
      <c r="GY7" s="548" t="str">
        <f>IF(ISBLANK('Bolivia 2012'!$G$138),"",'Bolivia 2012'!$G$138)</f>
        <v>No</v>
      </c>
      <c r="GZ7" s="548" t="str">
        <f>IF(ISBLANK('Bolivia 2012'!$G$139),"",'Bolivia 2012'!$G$139)</f>
        <v>Don't know</v>
      </c>
      <c r="HA7" s="548" t="str">
        <f>IF(ISBLANK('Bolivia 2012'!$G$140),"",'Bolivia 2012'!$G$140)</f>
        <v>Don't Know</v>
      </c>
      <c r="HB7" s="548" t="str">
        <f>IF(ISBLANK('Bolivia 2012'!$G$141),"",'Bolivia 2012'!$G$141)</f>
        <v>Don't Know</v>
      </c>
      <c r="HC7" s="548" t="str">
        <f>IF(ISBLANK('Bolivia 2012'!$F$142),"",'Bolivia 2012'!$F$142)</f>
        <v>01/11 -12/11</v>
      </c>
      <c r="HD7" s="548" t="str">
        <f>IF(ISBLANK('Bolivia 2012'!$F$143),"",'Bolivia 2012'!$F$143)</f>
        <v>Sistema Nacional de Informacion en Salud (National Health Information System)</v>
      </c>
      <c r="HE7" s="549"/>
      <c r="HF7" s="548" t="str">
        <f>IF(ISBLANK('Bolivia 2012'!$G$145),"",'Bolivia 2012'!$G$145)</f>
        <v>No</v>
      </c>
      <c r="HG7" s="548" t="str">
        <f>IF(ISBLANK('Bolivia 2012'!$G$146),"",'Bolivia 2012'!$G$146)</f>
        <v>No</v>
      </c>
      <c r="HH7" s="551" t="str">
        <f>IF(ISBLANK('Bolivia 2012'!$D$147),"",'Bolivia 2012'!$D$147)</f>
        <v>Bolivia´s government has launched the Supreme Decree 1008, which approved the bid by provider and price for the purchase of medicines and supplies. This means a great challenge and an opportunity for the purchase of contraceptives at the national level.</v>
      </c>
      <c r="HI7" s="1111" t="s">
        <v>502</v>
      </c>
    </row>
    <row r="8" spans="1:217" ht="39.950000000000003" customHeight="1">
      <c r="A8" s="263" t="s">
        <v>503</v>
      </c>
      <c r="B8" s="154"/>
      <c r="C8" s="536" t="str">
        <f>IF(ISBLANK('Burkina Faso 2012'!$H$12),"",'Burkina Faso 2012'!$H$12)</f>
        <v>Yes</v>
      </c>
      <c r="D8" s="536" t="str">
        <f>IF(ISBLANK('Burkina Faso 2012'!$D$13),"",'Burkina Faso 2012'!$D$13)</f>
        <v>Reproductive Health Commodities Security Follow-up Committee</v>
      </c>
      <c r="E8" s="557"/>
      <c r="F8" s="536" t="str">
        <f>IF(ISBLANK('Burkina Faso 2012'!$D$15),"",'Burkina Faso 2012'!$D$15)</f>
        <v>Yes</v>
      </c>
      <c r="G8" s="536" t="str">
        <f>IF(ISBLANK('Burkina Faso 2012'!$F$15),"",'Burkina Faso 2012'!$F$15)</f>
        <v>PROMACO</v>
      </c>
      <c r="H8" s="536" t="str">
        <f>IF(ISBLANK('Burkina Faso 2012'!$D$16),"",'Burkina Faso 2012'!$D$16)</f>
        <v>Yes</v>
      </c>
      <c r="I8" s="536" t="str">
        <f>IF(ISBLANK('Burkina Faso 2012'!$F$16),"",'Burkina Faso 2012'!$F$16)</f>
        <v>ABBEF (IPPF afiliate), Marie Stopes International (MSI)</v>
      </c>
      <c r="J8" s="536" t="str">
        <f>IF(ISBLANK('Burkina Faso 2012'!$D$17),"",'Burkina Faso 2012'!$D$17)</f>
        <v>Yes</v>
      </c>
      <c r="K8" s="536" t="str">
        <f>IF(ISBLANK('Burkina Faso 2012'!$F$17),"",'Burkina Faso 2012'!$F$17)</f>
        <v>Association of private pharmacists</v>
      </c>
      <c r="L8" s="536" t="str">
        <f>IF(ISBLANK('Burkina Faso 2012'!$D$18),"",'Burkina Faso 2012'!$D$18)</f>
        <v>Yes</v>
      </c>
      <c r="M8" s="536" t="str">
        <f>IF(ISBLANK('Burkina Faso 2012'!$F$18),"",'Burkina Faso 2012'!$F$18)</f>
        <v>UNFPA, USAID, IPPF</v>
      </c>
      <c r="N8" s="536" t="str">
        <f>IF(ISBLANK('Burkina Faso 2012'!$D$19),"",'Burkina Faso 2012'!$D$19)</f>
        <v>Yes</v>
      </c>
      <c r="O8" s="536" t="str">
        <f>IF(ISBLANK('Burkina Faso 2012'!$F$19),"",'Burkina Faso 2012'!$F$19)</f>
        <v>UNFPA</v>
      </c>
      <c r="P8" s="536" t="str">
        <f>IF(ISBLANK('Burkina Faso 2012'!$D$20),"",'Burkina Faso 2012'!$D$20)</f>
        <v>Yes</v>
      </c>
      <c r="Q8" s="536" t="str">
        <f>IF(ISBLANK('Burkina Faso 2012'!$F$20),"",'Burkina Faso 2012'!$F$20)</f>
        <v>Maternal and Child Health Directorate (DSME), Pharmacy Directorate, and Planning and Research Directorate (DEP)</v>
      </c>
      <c r="R8" s="536" t="str">
        <f>IF(ISBLANK('Burkina Faso 2012'!$D$21),"",'Burkina Faso 2012'!$D$21)</f>
        <v>Yes</v>
      </c>
      <c r="S8" s="536" t="str">
        <f>IF(ISBLANK('Burkina Faso 2012'!$F$21),"",'Burkina Faso 2012'!$F$21)</f>
        <v>CAMEG (Central Medical Stores)</v>
      </c>
      <c r="T8" s="536" t="str">
        <f>IF(ISBLANK('Burkina Faso 2012'!$D$22),"",'Burkina Faso 2012'!$D$22)</f>
        <v>Yes</v>
      </c>
      <c r="U8" s="536" t="str">
        <f>IF(ISBLANK('Burkina Faso 2012'!$F$22),"",'Burkina Faso 2012'!$F$22)</f>
        <v>Finance department of the MOH, National Population Council (CONAPO)</v>
      </c>
      <c r="V8" s="536" t="str">
        <f>IF(ISBLANK('Burkina Faso 2012'!$D$23),"",'Burkina Faso 2012'!$D$23)</f>
        <v>Yes</v>
      </c>
      <c r="W8" s="536" t="str">
        <f>IF(ISBLANK('Burkina Faso 2012'!$F$23),"",'Burkina Faso 2012'!$F$23)</f>
        <v>Burkina Midwives' Association (ABSF), Permanent Secretary of the National Council of the Fight Against AIDS (SP/CNLS)</v>
      </c>
      <c r="X8" s="536" t="str">
        <f>IF(ISBLANK('Burkina Faso 2012'!$H$24),"",'Burkina Faso 2012'!$H$24)</f>
        <v>1-2 times</v>
      </c>
      <c r="Y8" s="536" t="str">
        <f>IF(ISBLANK('Burkina Faso 2012'!$H$25),"",'Burkina Faso 2012'!$H$25)</f>
        <v>Yes</v>
      </c>
      <c r="Z8" s="536" t="str">
        <f>IF(ISBLANK('Burkina Faso 2012'!$D$26),"",'Burkina Faso 2012'!$D$26)</f>
        <v>Yes</v>
      </c>
      <c r="AA8" s="536" t="str">
        <f>IF(ISBLANK('Burkina Faso 2012'!$F$26),"",'Burkina Faso 2012'!$F$26)</f>
        <v>Maternal and Child Health Directorate (DSME)</v>
      </c>
      <c r="AB8" s="536" t="str">
        <f>IF(ISBLANK('Burkina Faso 2012'!$H$26),"",'Burkina Faso 2012'!$H$26)</f>
        <v>Director</v>
      </c>
      <c r="AC8" s="155"/>
      <c r="AD8" s="537" t="str">
        <f>IF(ISBLANK('Burkina Faso 2012'!$F$28),"",'Burkina Faso 2012'!$F$28)</f>
        <v>January</v>
      </c>
      <c r="AE8" s="537" t="str">
        <f>IF(ISBLANK('Burkina Faso 2012'!$H$28),"",'Burkina Faso 2012'!$H$28)</f>
        <v>December</v>
      </c>
      <c r="AF8" s="538">
        <f>IF(ISBLANK('Burkina Faso 2012'!$G$29),"",'Burkina Faso 2012'!$G$29)</f>
        <v>3458992</v>
      </c>
      <c r="AG8" s="535" t="str">
        <f>IF(ISBLANK('Burkina Faso 2012'!$E$30),"",'Burkina Faso 2012'!$E$30)</f>
        <v>Don't know</v>
      </c>
      <c r="AH8" s="535" t="str">
        <f>IF(ISBLANK('Burkina Faso 2012'!$G$30),"",'Burkina Faso 2012'!$G$30)</f>
        <v>Reproductive Health Commodities Security Follow-up Committee</v>
      </c>
      <c r="AI8" s="535" t="str">
        <f>IF(ISBLANK('Burkina Faso 2012'!$H$31),"",'Burkina Faso 2012'!$H$31)</f>
        <v>Yes</v>
      </c>
      <c r="AJ8" s="538" t="str">
        <f>IF(ISBLANK('Burkina Faso 2012'!$H$32),"",'Burkina Faso 2012'!$H$32)</f>
        <v>Yes</v>
      </c>
      <c r="AK8" s="538">
        <f>IF(ISBLANK('Burkina Faso 2012'!$E$35),"",'Burkina Faso 2012'!$E$35)</f>
        <v>1000000</v>
      </c>
      <c r="AL8" s="537" t="str">
        <f>IF(ISBLANK('Burkina Faso 2012'!$F$35),"",'Burkina Faso 2012'!$F$35)</f>
        <v>1/11 - 12/11</v>
      </c>
      <c r="AM8" s="537" t="str">
        <f>IF(ISBLANK('Burkina Faso 2012'!$G$35),"",'Burkina Faso 2012'!$G$35)</f>
        <v>Finance Department of MOH/PipeLine database, CAMEG</v>
      </c>
      <c r="AN8" s="537" t="str">
        <f>IF(ISBLANK('Burkina Faso 2012'!$H$35),"",'Burkina Faso 2012'!$H$35)</f>
        <v>This amount was communicated by the Finance Department of the MOH during the  March 2011 CPTs results presentation to the partners.</v>
      </c>
      <c r="AO8" s="537" t="str">
        <f>IF(ISBLANK('Burkina Faso 2012'!$H$37),"",'Burkina Faso 2012'!$H$37)</f>
        <v>Yes</v>
      </c>
      <c r="AP8" s="537" t="str">
        <f>IF(ISBLANK('Burkina Faso 2012'!$D$40),"",'Burkina Faso 2012'!$D$40)</f>
        <v>Yes</v>
      </c>
      <c r="AQ8" s="537" t="str">
        <f>IF(ISBLANK('Burkina Faso 2012'!$D$41),"",'Burkina Faso 2012'!$D$41)</f>
        <v>Taxes</v>
      </c>
      <c r="AR8" s="538">
        <f>IF(ISBLANK('Burkina Faso 2012'!$E$40),"",'Burkina Faso 2012'!$E$40)</f>
        <v>1000000</v>
      </c>
      <c r="AS8" s="538" t="str">
        <f>IF(ISBLANK('Burkina Faso 2012'!$F$40),"",'Burkina Faso 2012'!$F$40)</f>
        <v>1/11 - 12/11</v>
      </c>
      <c r="AT8" s="538" t="str">
        <f>IF(ISBLANK('Burkina Faso 2012'!$G$40),"",'Burkina Faso 2012'!$G$40)</f>
        <v>CPT, PipeLine database, CAMEG</v>
      </c>
      <c r="AU8" s="537" t="str">
        <f>IF(ISBLANK('Burkina Faso 2012'!$H$40),"",'Burkina Faso 2012'!$H$40)</f>
        <v/>
      </c>
      <c r="AV8" s="537" t="str">
        <f>IF(ISBLANK('Burkina Faso 2012'!$D$42),"",'Burkina Faso 2012'!$D$42)</f>
        <v>No</v>
      </c>
      <c r="AW8" s="538" t="str">
        <f>IF(ISBLANK('Burkina Faso 2012'!$D$43),"",'Burkina Faso 2012'!$D$43)</f>
        <v>N/A</v>
      </c>
      <c r="AX8" s="538">
        <f>IF(ISBLANK('Burkina Faso 2012'!$E$42),"",'Burkina Faso 2012'!$E$42)</f>
        <v>0</v>
      </c>
      <c r="AY8" s="538" t="str">
        <f>IF(ISBLANK('Burkina Faso 2012'!$F$42),"",'Burkina Faso 2012'!$F$42)</f>
        <v>1/11 - 12/11</v>
      </c>
      <c r="AZ8" s="538" t="str">
        <f>IF(ISBLANK('Burkina Faso 2012'!$G$42),"",'Burkina Faso 2012'!$G$42)</f>
        <v/>
      </c>
      <c r="BA8" s="537" t="str">
        <f>IF(ISBLANK('Burkina Faso 2012'!$H$42),"",'Burkina Faso 2012'!$H$42)</f>
        <v/>
      </c>
      <c r="BB8" s="539">
        <f>IF(ISBLANK('Burkina Faso 2012'!$E$44),"",'Burkina Faso 2012'!$E$44)</f>
        <v>1000000</v>
      </c>
      <c r="BC8" s="537" t="str">
        <f>IF(ISBLANK('Burkina Faso 2012'!$H$44),"",'Burkina Faso 2012'!$H$44)</f>
        <v/>
      </c>
      <c r="BD8" s="540"/>
      <c r="BE8" s="537" t="str">
        <f>IF(ISBLANK('Burkina Faso 2012'!$D$48),"",'Burkina Faso 2012'!$D$48)</f>
        <v>Yes</v>
      </c>
      <c r="BF8" s="538" t="str">
        <f>IF(ISBLANK('Burkina Faso 2012'!$D$49),"",'Burkina Faso 2012'!$D$49)</f>
        <v>UNFPA (US$ 2,433,842), WAHO (US$ 23,128)</v>
      </c>
      <c r="BG8" s="538">
        <f>IF(ISBLANK('Burkina Faso 2012'!$E$48),"",'Burkina Faso 2012'!$E$48)</f>
        <v>2456970</v>
      </c>
      <c r="BH8" s="538" t="str">
        <f>IF(ISBLANK('Burkina Faso 2012'!$F$48),"",'Burkina Faso 2012'!$F$48)</f>
        <v>1/11 - 12/11</v>
      </c>
      <c r="BI8" s="538" t="str">
        <f>IF(ISBLANK('Burkina Faso 2012'!$G$48),"",'Burkina Faso 2012'!$G$48)</f>
        <v>CPT, CAMEG, RHInterchange</v>
      </c>
      <c r="BJ8" s="537" t="str">
        <f>IF(ISBLANK('Burkina Faso 2012'!$H$48),"",'Burkina Faso 2012'!$H$48)</f>
        <v xml:space="preserve">Total value of commodities ordered for the public sector in 2011   </v>
      </c>
      <c r="BK8" s="537" t="str">
        <f>IF(ISBLANK('Burkina Faso 2012'!$D$50),"",'Burkina Faso 2012'!$D$50)</f>
        <v>No</v>
      </c>
      <c r="BL8" s="538">
        <f>IF(ISBLANK('Burkina Faso 2012'!$E$50),"",'Burkina Faso 2012'!$E$50)</f>
        <v>0</v>
      </c>
      <c r="BM8" s="538" t="str">
        <f>IF(ISBLANK('Burkina Faso 2012'!$F$50),"",'Burkina Faso 2012'!$F$50)</f>
        <v>1/11 - 12/11</v>
      </c>
      <c r="BN8" s="538" t="str">
        <f>IF(ISBLANK('Burkina Faso 2012'!$G$50),"",'Burkina Faso 2012'!$G$50)</f>
        <v/>
      </c>
      <c r="BO8" s="538" t="str">
        <f>IF(ISBLANK('Burkina Faso 2012'!$H$50),"",'Burkina Faso 2012'!$H$50)</f>
        <v/>
      </c>
      <c r="BP8" s="537" t="str">
        <f>IF(ISBLANK('Burkina Faso 2012'!$D$51),"",'Burkina Faso 2012'!$D$51)</f>
        <v>No</v>
      </c>
      <c r="BQ8" s="538">
        <f>IF(ISBLANK('Burkina Faso 2012'!$E$51),"",'Burkina Faso 2012'!$E$51)</f>
        <v>0</v>
      </c>
      <c r="BR8" s="537" t="str">
        <f>IF(ISBLANK('Burkina Faso 2012'!$F$51),"",'Burkina Faso 2012'!$F$51)</f>
        <v>1/11 - 12/11</v>
      </c>
      <c r="BS8" s="538" t="str">
        <f>IF(ISBLANK('Burkina Faso 2012'!$G$51),"",'Burkina Faso 2012'!$G$51)</f>
        <v/>
      </c>
      <c r="BT8" s="538" t="str">
        <f>IF(ISBLANK('Burkina Faso 2012'!$H$51),"",'Burkina Faso 2012'!$H$51)</f>
        <v/>
      </c>
      <c r="BU8" s="539">
        <f>IF(ISBLANK('Burkina Faso 2012'!$E$52),"",'Burkina Faso 2012'!$E$52)</f>
        <v>2456970</v>
      </c>
      <c r="BV8" s="538" t="str">
        <f>IF(ISBLANK('Burkina Faso 2012'!$H$52),"",'Burkina Faso 2012'!$H$52)</f>
        <v/>
      </c>
      <c r="BW8" s="541">
        <f>IF(ISBLANK('Burkina Faso 2012'!$F$55),"",'Burkina Faso 2012'!$F$55)</f>
        <v>0.28927066188020145</v>
      </c>
      <c r="BX8" s="537" t="str">
        <f>IF(ISBLANK('Burkina Faso 2012'!$G$55),"",'Burkina Faso 2012'!$G$55)</f>
        <v>CAMEG pre-financed the Government orders and was reimbursed by MOH (Goverment Budget). Currently, the administrative process is ongoing to reimburse CAMEG for the 2011 expenditures. Total value of the invoice is US$ 1.0 million.</v>
      </c>
      <c r="BY8" s="541">
        <f>IF(ISBLANK('Burkina Faso 2012'!$F$56),"",'Burkina Faso 2012'!$F$56)</f>
        <v>0.9994154366358754</v>
      </c>
      <c r="BZ8" s="537" t="str">
        <f>IF(ISBLANK('Burkina Faso 2012'!$G$56),"",'Burkina Faso 2012'!$G$56)</f>
        <v xml:space="preserve">CAMEG and donors have ordered all the quantities needed in 2011. </v>
      </c>
      <c r="CA8" s="537" t="str">
        <f>IF(ISBLANK('Burkina Faso 2012'!$F$57),"",'Burkina Faso 2012'!$F$57)</f>
        <v/>
      </c>
      <c r="CB8" s="537" t="str">
        <f>IF(ISBLANK('Burkina Faso 2012'!$G$57),"",'Burkina Faso 2012'!$G$57)</f>
        <v/>
      </c>
      <c r="CC8" s="537" t="str">
        <f>IF(ISBLANK('Burkina Faso 2012'!$F$59),"",'Burkina Faso 2012'!$F$59)</f>
        <v>The government (e.g., Central Medical Stores, MOH logistics unit, MOH procurement unit)</v>
      </c>
      <c r="CD8" s="537" t="str">
        <f>IF(ISBLANK('Burkina Faso 2012'!$F$60),"",'Burkina Faso 2012'!$F$60)</f>
        <v>CAMEG</v>
      </c>
      <c r="CE8" s="537" t="str">
        <f>IF(ISBLANK('Burkina Faso 2012'!$F$61),"",'Burkina Faso 2012'!$F$61)</f>
        <v>Yes</v>
      </c>
      <c r="CF8" s="537" t="str">
        <f>IF(ISBLANK('Burkina Faso 2012'!$D$62),"",'Burkina Faso 2012'!$D$62)</f>
        <v/>
      </c>
      <c r="CG8" s="262"/>
      <c r="CH8" s="542"/>
      <c r="CI8" s="543" t="str">
        <f>IF(ISBLANK('Burkina Faso 2012'!$D$66),"",'Burkina Faso 2012'!$D$66)</f>
        <v>Yes</v>
      </c>
      <c r="CJ8" s="543" t="str">
        <f>IF(ISBLANK('Burkina Faso 2012'!$D$67),"",'Burkina Faso 2012'!$D$67)</f>
        <v>Yes</v>
      </c>
      <c r="CK8" s="543" t="str">
        <f>IF(ISBLANK('Burkina Faso 2012'!$D$68),"",'Burkina Faso 2012'!$D$68)</f>
        <v>Yes</v>
      </c>
      <c r="CL8" s="543" t="str">
        <f>IF(ISBLANK('Burkina Faso 2012'!$D$69),"",'Burkina Faso 2012'!$D$69)</f>
        <v>No</v>
      </c>
      <c r="CM8" s="543" t="str">
        <f>IF(ISBLANK('Burkina Faso 2012'!$D$70),"",'Burkina Faso 2012'!$D$70)</f>
        <v>No</v>
      </c>
      <c r="CN8" s="543" t="str">
        <f>IF(ISBLANK('Burkina Faso 2012'!$D$71),"",'Burkina Faso 2012'!$D$71)</f>
        <v>Yes</v>
      </c>
      <c r="CO8" s="543" t="str">
        <f>IF(ISBLANK('Burkina Faso 2012'!$D$72),"",'Burkina Faso 2012'!$D$72)</f>
        <v>Yes</v>
      </c>
      <c r="CP8" s="543" t="str">
        <f>IF(ISBLANK('Burkina Faso 2012'!$D$73),"",'Burkina Faso 2012'!$D$73)</f>
        <v>Yes</v>
      </c>
      <c r="CQ8" s="543" t="str">
        <f>IF(ISBLANK('Burkina Faso 2012'!$D$74),"",'Burkina Faso 2012'!$D$74)</f>
        <v>No</v>
      </c>
      <c r="CR8" s="543" t="str">
        <f>IF(ISBLANK('Burkina Faso 2012'!$D$75),"",'Burkina Faso 2012'!$D$75)</f>
        <v>No</v>
      </c>
      <c r="CS8" s="543" t="str">
        <f>IF(ISBLANK('Burkina Faso 2012'!$D$76),"",'Burkina Faso 2012'!$D$76)</f>
        <v>No</v>
      </c>
      <c r="CT8" s="543" t="str">
        <f>IF(ISBLANK('Burkina Faso 2012'!$D$77),"",'Burkina Faso 2012'!$D$77)</f>
        <v/>
      </c>
      <c r="CU8" s="542"/>
      <c r="CV8" s="543" t="str">
        <f>IF(ISBLANK('Burkina Faso 2012'!$F$66),"",'Burkina Faso 2012'!$F$66)</f>
        <v>Yes</v>
      </c>
      <c r="CW8" s="543" t="str">
        <f>IF(ISBLANK('Burkina Faso 2012'!$F$67),"",'Burkina Faso 2012'!$F$67)</f>
        <v>Yes</v>
      </c>
      <c r="CX8" s="543" t="str">
        <f>IF(ISBLANK('Burkina Faso 2012'!$F$68),"",'Burkina Faso 2012'!$F$68)</f>
        <v>Yes</v>
      </c>
      <c r="CY8" s="543" t="str">
        <f>IF(ISBLANK('Burkina Faso 2012'!$F$69),"",'Burkina Faso 2012'!$F$69)</f>
        <v>Yes</v>
      </c>
      <c r="CZ8" s="543" t="str">
        <f>IF(ISBLANK('Burkina Faso 2012'!$F$70),"",'Burkina Faso 2012'!$F$70)</f>
        <v>Yes</v>
      </c>
      <c r="DA8" s="543" t="str">
        <f>IF(ISBLANK('Burkina Faso 2012'!$F$71),"",'Burkina Faso 2012'!$F$71)</f>
        <v>Yes</v>
      </c>
      <c r="DB8" s="543" t="str">
        <f>IF(ISBLANK('Burkina Faso 2012'!$F$72),"",'Burkina Faso 2012'!$F$72)</f>
        <v>Yes</v>
      </c>
      <c r="DC8" s="543" t="str">
        <f>IF(ISBLANK('Burkina Faso 2012'!$F$73),"",'Burkina Faso 2012'!$F$73)</f>
        <v>No</v>
      </c>
      <c r="DD8" s="543" t="str">
        <f>IF(ISBLANK('Burkina Faso 2012'!$F$74),"",'Burkina Faso 2012'!$F$74)</f>
        <v>Yes</v>
      </c>
      <c r="DE8" s="543" t="str">
        <f>IF(ISBLANK('Burkina Faso 2012'!$F$75),"",'Burkina Faso 2012'!$F$75)</f>
        <v>Yes</v>
      </c>
      <c r="DF8" s="543" t="str">
        <f>IF(ISBLANK('Burkina Faso 2012'!$F$76),"",'Burkina Faso 2012'!$F$76)</f>
        <v>Yes</v>
      </c>
      <c r="DG8" s="543" t="str">
        <f>IF(ISBLANK('Burkina Faso 2012'!$F$77),"",'Burkina Faso 2012'!$F$77)</f>
        <v/>
      </c>
      <c r="DH8" s="544"/>
      <c r="DI8" s="543" t="str">
        <f>IF(ISBLANK('Burkina Faso 2012'!$G$66),"",'Burkina Faso 2012'!$G$66)</f>
        <v>Yes</v>
      </c>
      <c r="DJ8" s="543" t="str">
        <f>IF(ISBLANK('Burkina Faso 2012'!$G$67),"",'Burkina Faso 2012'!$G$67)</f>
        <v>Yes</v>
      </c>
      <c r="DK8" s="543" t="str">
        <f>IF(ISBLANK('Burkina Faso 2012'!$G$68),"",'Burkina Faso 2012'!$G$68)</f>
        <v>Yes</v>
      </c>
      <c r="DL8" s="543" t="str">
        <f>IF(ISBLANK('Burkina Faso 2012'!$G$69),"",'Burkina Faso 2012'!$G$69)</f>
        <v>Yes</v>
      </c>
      <c r="DM8" s="543" t="str">
        <f>IF(ISBLANK('Burkina Faso 2012'!$G$70),"",'Burkina Faso 2012'!$G$70)</f>
        <v>Yes</v>
      </c>
      <c r="DN8" s="543" t="str">
        <f>IF(ISBLANK('Burkina Faso 2012'!$G$71),"",'Burkina Faso 2012'!$G$71)</f>
        <v>Yes</v>
      </c>
      <c r="DO8" s="543" t="str">
        <f>IF(ISBLANK('Burkina Faso 2012'!$G$72),"",'Burkina Faso 2012'!$G$72)</f>
        <v>Yes</v>
      </c>
      <c r="DP8" s="543" t="str">
        <f>IF(ISBLANK('Burkina Faso 2012'!$G$73),"",'Burkina Faso 2012'!$G$73)</f>
        <v>Yes</v>
      </c>
      <c r="DQ8" s="543" t="str">
        <f>IF(ISBLANK('Burkina Faso 2012'!$G$74),"",'Burkina Faso 2012'!$G$74)</f>
        <v>Yes</v>
      </c>
      <c r="DR8" s="543" t="str">
        <f>IF(ISBLANK('Burkina Faso 2012'!$G$75),"",'Burkina Faso 2012'!$G$75)</f>
        <v>Yes</v>
      </c>
      <c r="DS8" s="543" t="str">
        <f>IF(ISBLANK('Burkina Faso 2012'!$G$76),"",'Burkina Faso 2012'!$G$76)</f>
        <v>Yes</v>
      </c>
      <c r="DT8" s="543" t="str">
        <f>IF(ISBLANK('Burkina Faso 2012'!$G$77),"",'Burkina Faso 2012'!$G$77)</f>
        <v/>
      </c>
      <c r="DU8" s="544"/>
      <c r="DV8" s="543" t="str">
        <f>IF(ISBLANK('Burkina Faso 2012'!$H$66),"",'Burkina Faso 2012'!$H$66)</f>
        <v>Yes</v>
      </c>
      <c r="DW8" s="543" t="str">
        <f>IF(ISBLANK('Burkina Faso 2012'!$H$67),"",'Burkina Faso 2012'!$H$67)</f>
        <v>No</v>
      </c>
      <c r="DX8" s="543" t="str">
        <f>IF(ISBLANK('Burkina Faso 2012'!$H$68),"",'Burkina Faso 2012'!$H$68)</f>
        <v>No</v>
      </c>
      <c r="DY8" s="543" t="str">
        <f>IF(ISBLANK('Burkina Faso 2012'!$H$69),"",'Burkina Faso 2012'!$H$69)</f>
        <v>No</v>
      </c>
      <c r="DZ8" s="543" t="str">
        <f>IF(ISBLANK('Burkina Faso 2012'!$H$70),"",'Burkina Faso 2012'!$H$70)</f>
        <v>No</v>
      </c>
      <c r="EA8" s="543" t="str">
        <f>IF(ISBLANK('Burkina Faso 2012'!$H$71),"",'Burkina Faso 2012'!$H$71)</f>
        <v>Yes</v>
      </c>
      <c r="EB8" s="543" t="str">
        <f>IF(ISBLANK('Burkina Faso 2012'!$H$72),"",'Burkina Faso 2012'!$H$72)</f>
        <v>Yes</v>
      </c>
      <c r="EC8" s="543" t="str">
        <f>IF(ISBLANK('Burkina Faso 2012'!$H$73),"",'Burkina Faso 2012'!$H$73)</f>
        <v>No</v>
      </c>
      <c r="ED8" s="543" t="str">
        <f>IF(ISBLANK('Burkina Faso 2012'!$H$74),"",'Burkina Faso 2012'!$H$74)</f>
        <v>No</v>
      </c>
      <c r="EE8" s="543" t="str">
        <f>IF(ISBLANK('Burkina Faso 2012'!$H$75),"",'Burkina Faso 2012'!$H$75)</f>
        <v>No</v>
      </c>
      <c r="EF8" s="543" t="str">
        <f>IF(ISBLANK('Burkina Faso 2012'!$H$76),"",'Burkina Faso 2012'!$H$76)</f>
        <v>No</v>
      </c>
      <c r="EG8" s="543" t="str">
        <f>IF(ISBLANK('Burkina Faso 2012'!$H$77),"",'Burkina Faso 2012'!$H$77)</f>
        <v/>
      </c>
      <c r="EH8" s="543" t="str">
        <f>IF(ISBLANK('Burkina Faso 2012'!$D$78),"",'Burkina Faso 2012'!$D$78)</f>
        <v/>
      </c>
      <c r="EI8" s="545"/>
      <c r="EJ8" s="546" t="str">
        <f>IF(ISBLANK('Burkina Faso 2012'!$H$80),"",'Burkina Faso 2012'!$H$80)</f>
        <v>Yes</v>
      </c>
      <c r="EK8" s="546" t="str">
        <f>IF(ISBLANK('Burkina Faso 2012'!$C$83),"",'Burkina Faso 2012'!$C$83)</f>
        <v>Reproductive Health Commodity Security Strategic Plan 2009 - 2015</v>
      </c>
      <c r="EL8" s="546" t="str">
        <f>IF(ISBLANK('Burkina Faso 2012'!$D$83),"",'Burkina Faso 2012'!$D$83)</f>
        <v>2009 - 2015</v>
      </c>
      <c r="EM8" s="546" t="str">
        <f>IF(ISBLANK('Burkina Faso 2012'!$F$83),"",'Burkina Faso 2012'!$F$83)</f>
        <v>Yes</v>
      </c>
      <c r="EN8" s="546" t="str">
        <f>IF(ISBLANK('Burkina Faso 2012'!$G$83),"",'Burkina Faso 2012'!$G$83)</f>
        <v>Yes</v>
      </c>
      <c r="EO8" s="546" t="str">
        <f>IF(ISBLANK('Burkina Faso 2012'!$F$84),"",'Burkina Faso 2012'!$F$84)</f>
        <v>Yes</v>
      </c>
      <c r="EP8" s="546" t="str">
        <f>IF(ISBLANK('Burkina Faso 2012'!$E$85),"",'Burkina Faso 2012'!$E$85)</f>
        <v>Commercial sector</v>
      </c>
      <c r="EQ8" s="546" t="str">
        <f>IF(ISBLANK('Burkina Faso 2012'!$E$86),"",'Burkina Faso 2012'!$E$86)</f>
        <v>2.4%</v>
      </c>
      <c r="ER8" s="546" t="str">
        <f>IF(ISBLANK('Burkina Faso 2012'!$H$87),"",'Burkina Faso 2012'!$H$87)</f>
        <v>Yes</v>
      </c>
      <c r="ES8" s="546" t="str">
        <f>IF(ISBLANK('Burkina Faso 2012'!$D$88),"",'Burkina Faso 2012'!$D$88)</f>
        <v>Don't know</v>
      </c>
      <c r="ET8" s="546" t="str">
        <f>IF(ISBLANK('Burkina Faso 2012'!$H$89),"",'Burkina Faso 2012'!$H$89)</f>
        <v>No</v>
      </c>
      <c r="EU8" s="546" t="str">
        <f>IF(ISBLANK('Burkina Faso 2012'!$D$90),"",'Burkina Faso 2012'!$D$90)</f>
        <v>N/A</v>
      </c>
      <c r="EV8" s="546" t="str">
        <f>IF(ISBLANK('Burkina Faso 2012'!$H$91),"",'Burkina Faso 2012'!$H$91)</f>
        <v>Yes</v>
      </c>
      <c r="EW8" s="546" t="str">
        <f>IF(ISBLANK('Burkina Faso 2012'!$C$94),"",'Burkina Faso 2012'!$C$94)</f>
        <v>IUDs and implants</v>
      </c>
      <c r="EX8" s="546" t="str">
        <f>IF(ISBLANK('Burkina Faso 2012'!$E$94),"",'Burkina Faso 2012'!$E$94)</f>
        <v>Provided only by health professionals (medical doctors and nurses)</v>
      </c>
      <c r="EY8" s="546" t="str">
        <f>IF(ISBLANK('Burkina Faso 2012'!$G$94),"",'Burkina Faso 2012'!$G$94)</f>
        <v>N/A</v>
      </c>
      <c r="EZ8" s="546" t="str">
        <f>IF(ISBLANK('Burkina Faso 2012'!$C$95),"",'Burkina Faso 2012'!$C$95)</f>
        <v>Orals</v>
      </c>
      <c r="FA8" s="546" t="str">
        <f>IF(ISBLANK('Burkina Faso 2012'!$E$95),"",'Burkina Faso 2012'!$E$95)</f>
        <v>Community Health Workers (CHWs) cannot prescribe pills, but FP clients can replenish their stocks of pills from the CHWs.</v>
      </c>
      <c r="FB8" s="546" t="str">
        <f>IF(ISBLANK('Burkina Faso 2012'!$G$95),"",'Burkina Faso 2012'!$G$95)</f>
        <v>N/A</v>
      </c>
      <c r="FC8" s="546" t="str">
        <f>IF(ISBLANK('Burkina Faso 2012'!$C$96),"",'Burkina Faso 2012'!$C$96)</f>
        <v/>
      </c>
      <c r="FD8" s="546" t="str">
        <f>IF(ISBLANK('Burkina Faso 2012'!$E$96),"",'Burkina Faso 2012'!$E$96)</f>
        <v/>
      </c>
      <c r="FE8" s="546" t="str">
        <f>IF(ISBLANK('Burkina Faso 2012'!$G$96),"",'Burkina Faso 2012'!$G$96)</f>
        <v/>
      </c>
      <c r="FF8" s="550"/>
      <c r="FG8" s="546" t="str">
        <f>IF(ISBLANK('Burkina Faso 2012'!$D$99),"",'Burkina Faso 2012'!$D$99)</f>
        <v>No</v>
      </c>
      <c r="FH8" s="546" t="str">
        <f>IF(ISBLANK('Burkina Faso 2012'!$E$99),"",'Burkina Faso 2012'!$E$99)</f>
        <v/>
      </c>
      <c r="FI8" s="546" t="str">
        <f>IF(ISBLANK('Burkina Faso 2012'!$H$99),"",'Burkina Faso 2012'!$H$99)</f>
        <v/>
      </c>
      <c r="FJ8" s="546" t="str">
        <f>IF(ISBLANK('Burkina Faso 2012'!$D$100),"",'Burkina Faso 2012'!$D$100)</f>
        <v>No</v>
      </c>
      <c r="FK8" s="546" t="str">
        <f>IF(ISBLANK('Burkina Faso 2012'!$E$100),"",'Burkina Faso 2012'!$E$100)</f>
        <v/>
      </c>
      <c r="FL8" s="546" t="str">
        <f>IF(ISBLANK('Burkina Faso 2012'!$H$100),"",'Burkina Faso 2012'!$H$100)</f>
        <v/>
      </c>
      <c r="FM8" s="546" t="str">
        <f>IF(ISBLANK('Burkina Faso 2012'!$D$101),"",'Burkina Faso 2012'!$D$101)</f>
        <v/>
      </c>
      <c r="FN8" s="546" t="str">
        <f>IF(ISBLANK('Burkina Faso 2012'!$E$101),"",'Burkina Faso 2012'!$E$101)</f>
        <v/>
      </c>
      <c r="FO8" s="546" t="str">
        <f>IF(ISBLANK('Burkina Faso 2012'!$H$101),"",'Burkina Faso 2012'!$H$101)</f>
        <v/>
      </c>
      <c r="FP8" s="547"/>
      <c r="FQ8" s="546" t="str">
        <f>IF(ISBLANK('Burkina Faso 2012'!$G$104),"",'Burkina Faso 2012'!$G$104)</f>
        <v>Yes</v>
      </c>
      <c r="FR8" s="546" t="str">
        <f>IF(ISBLANK('Burkina Faso 2012'!$G$105),"",'Burkina Faso 2012'!$G$105)</f>
        <v>Yes</v>
      </c>
      <c r="FS8" s="546" t="str">
        <f>IF(ISBLANK('Burkina Faso 2012'!$G$106),"",'Burkina Faso 2012'!$G$106)</f>
        <v>Don't know</v>
      </c>
      <c r="FT8" s="546" t="str">
        <f>IF(ISBLANK('Burkina Faso 2012'!$D$107),"",'Burkina Faso 2012'!$D$107)</f>
        <v>Don't know</v>
      </c>
      <c r="FU8" s="547"/>
      <c r="FV8" s="546" t="str">
        <f>IF(ISBLANK('Burkina Faso 2012'!$G$109),"",'Burkina Faso 2012'!$G$109)</f>
        <v>Yes</v>
      </c>
      <c r="FW8" s="546" t="str">
        <f>IF(ISBLANK('Burkina Faso 2012'!$G$110),"",'Burkina Faso 2012'!$G$110)</f>
        <v>Yes</v>
      </c>
      <c r="FX8" s="546" t="str">
        <f>IF(ISBLANK('Burkina Faso 2012'!$G$111),"",'Burkina Faso 2012'!$G$111)</f>
        <v>Yes</v>
      </c>
      <c r="FY8" s="546" t="str">
        <f>IF(ISBLANK('Burkina Faso 2012'!$G$112),"",'Burkina Faso 2012'!$G$112)</f>
        <v>Yes</v>
      </c>
      <c r="FZ8" s="546" t="str">
        <f>IF(ISBLANK('Burkina Faso 2012'!$G$113),"",'Burkina Faso 2012'!$G$113)</f>
        <v>Yes</v>
      </c>
      <c r="GA8" s="546" t="str">
        <f>IF(ISBLANK('Burkina Faso 2012'!$G$114),"",'Burkina Faso 2012'!$G$114)</f>
        <v>Yes</v>
      </c>
      <c r="GB8" s="546" t="str">
        <f>IF(ISBLANK('Burkina Faso 2012'!$G$115),"",'Burkina Faso 2012'!$G$115)</f>
        <v>Yes</v>
      </c>
      <c r="GC8" s="546" t="str">
        <f>IF(ISBLANK('Burkina Faso 2012'!$G$116),"",'Burkina Faso 2012'!$G$116)</f>
        <v>Yes</v>
      </c>
      <c r="GD8" s="546" t="str">
        <f>IF(ISBLANK('Burkina Faso 2012'!$G$117),"",'Burkina Faso 2012'!$G$117)</f>
        <v>No</v>
      </c>
      <c r="GE8" s="546" t="str">
        <f>IF(ISBLANK('Burkina Faso 2012'!$G$118),"",'Burkina Faso 2012'!$G$118)</f>
        <v>Don't know</v>
      </c>
      <c r="GF8" s="546" t="str">
        <f>IF(ISBLANK('Burkina Faso 2012'!$F$119),"",'Burkina Faso 2012'!$F$119)</f>
        <v>Don't know</v>
      </c>
      <c r="GG8" s="546">
        <f>IF(ISBLANK('Burkina Faso 2012'!$F$120),"",'Burkina Faso 2012'!$F$120)</f>
        <v>2010</v>
      </c>
      <c r="GH8" s="546" t="str">
        <f>IF(ISBLANK('Burkina Faso 2012'!$D$121),"",'Burkina Faso 2012'!$D$121)</f>
        <v>National  Essential Medicines List (LNME)</v>
      </c>
      <c r="GI8" s="546" t="str">
        <f>IF(ISBLANK('Burkina Faso 2012'!$D$122),"",'Burkina Faso 2012'!$D$122)</f>
        <v/>
      </c>
      <c r="GJ8" s="547"/>
      <c r="GK8" s="546">
        <f>IF(ISBLANK('Burkina Faso 2012'!$F$124),"",'Burkina Faso 2012'!$F$124)</f>
        <v>2005</v>
      </c>
      <c r="GL8" s="546" t="str">
        <f>IF(ISBLANK('Burkina Faso 2012'!$G$125),"",'Burkina Faso 2012'!$G$125)</f>
        <v>Yes</v>
      </c>
      <c r="GM8" s="546" t="str">
        <f>IF(ISBLANK('Burkina Faso 2012'!$G$126),"",'Burkina Faso 2012'!$G$126)</f>
        <v>No</v>
      </c>
      <c r="GN8" s="546" t="str">
        <f>IF(ISBLANK('Burkina Faso 2012'!$G$127),"",'Burkina Faso 2012'!$G$127)</f>
        <v>No</v>
      </c>
      <c r="GO8" s="546" t="str">
        <f>IF(ISBLANK('Burkina Faso 2012'!$G$128),"",'Burkina Faso 2012'!$G$128)</f>
        <v>No</v>
      </c>
      <c r="GP8" s="546" t="str">
        <f>IF(ISBLANK('Burkina Faso 2012'!$D$129),"",'Burkina Faso 2012'!$D$129)</f>
        <v>A supply indicator is included for generic and essential drugs. It does not refer directly to RH or FP supplies though.</v>
      </c>
      <c r="GQ8" s="555"/>
      <c r="GR8" s="548" t="str">
        <f>IF(ISBLANK('Burkina Faso 2012'!$G$131),"",'Burkina Faso 2012'!$G$131)</f>
        <v>Yes</v>
      </c>
      <c r="GS8" s="549"/>
      <c r="GT8" s="548" t="str">
        <f>IF(ISBLANK('Burkina Faso 2012'!$G$133),"",'Burkina Faso 2012'!$G$133)</f>
        <v>No</v>
      </c>
      <c r="GU8" s="548" t="str">
        <f>IF(ISBLANK('Burkina Faso 2012'!$G$134),"",'Burkina Faso 2012'!$G$134)</f>
        <v>No</v>
      </c>
      <c r="GV8" s="548" t="str">
        <f>IF(ISBLANK('Burkina Faso 2012'!$G$135),"",'Burkina Faso 2012'!$G$135)</f>
        <v>Yes</v>
      </c>
      <c r="GW8" s="548" t="str">
        <f>IF(ISBLANK('Burkina Faso 2012'!$G$136),"",'Burkina Faso 2012'!$G$136)</f>
        <v>Yes</v>
      </c>
      <c r="GX8" s="548" t="str">
        <f>IF(ISBLANK('Burkina Faso 2012'!$G$137),"",'Burkina Faso 2012'!$G$137)</f>
        <v>Yes</v>
      </c>
      <c r="GY8" s="548" t="str">
        <f>IF(ISBLANK('Burkina Faso 2012'!$G$138),"",'Burkina Faso 2012'!$G$138)</f>
        <v>No</v>
      </c>
      <c r="GZ8" s="548" t="str">
        <f>IF(ISBLANK('Burkina Faso 2012'!$G$139),"",'Burkina Faso 2012'!$G$139)</f>
        <v>No</v>
      </c>
      <c r="HA8" s="548" t="str">
        <f>IF(ISBLANK('Burkina Faso 2012'!$G$140),"",'Burkina Faso 2012'!$G$140)</f>
        <v>N/A</v>
      </c>
      <c r="HB8" s="548" t="str">
        <f>IF(ISBLANK('Burkina Faso 2012'!$G$141),"",'Burkina Faso 2012'!$G$141)</f>
        <v>No</v>
      </c>
      <c r="HC8" s="548" t="str">
        <f>IF(ISBLANK('Burkina Faso 2012'!$F$142),"",'Burkina Faso 2012'!$F$142)</f>
        <v xml:space="preserve">1/11 - 12/11 </v>
      </c>
      <c r="HD8" s="548" t="str">
        <f>IF(ISBLANK('Burkina Faso 2012'!$F$143),"",'Burkina Faso 2012'!$F$143)</f>
        <v>CAMEG warehouse report</v>
      </c>
      <c r="HE8" s="549"/>
      <c r="HF8" s="548" t="str">
        <f>IF(ISBLANK('Burkina Faso 2012'!$G$145),"",'Burkina Faso 2012'!$G$145)</f>
        <v>No</v>
      </c>
      <c r="HG8" s="548" t="str">
        <f>IF(ISBLANK('Burkina Faso 2012'!$G$146),"",'Burkina Faso 2012'!$G$146)</f>
        <v>No</v>
      </c>
      <c r="HH8" s="551" t="str">
        <f>IF(ISBLANK('Burkina Faso 2012'!$D$147),"",'Burkina Faso 2012'!$D$147)</f>
        <v/>
      </c>
      <c r="HI8" s="156" t="s">
        <v>504</v>
      </c>
    </row>
    <row r="9" spans="1:217" ht="39.950000000000003" customHeight="1">
      <c r="A9" s="263" t="s">
        <v>505</v>
      </c>
      <c r="B9" s="154"/>
      <c r="C9" s="536" t="str">
        <f>IF(ISBLANK('Burundi 2012'!$H$12),"",'Burundi 2012'!$H$12)</f>
        <v>No</v>
      </c>
      <c r="D9" s="536" t="str">
        <f>IF(ISBLANK('Burundi 2012'!$D$13),"",'Burundi 2012'!$D$13)</f>
        <v>N/A</v>
      </c>
      <c r="E9" s="557"/>
      <c r="F9" s="536" t="str">
        <f>IF(ISBLANK('Burundi 2012'!$D$15),"",'Burundi 2012'!$D$15)</f>
        <v>N/A</v>
      </c>
      <c r="G9" s="536" t="str">
        <f>IF(ISBLANK('Burundi 2012'!$F$15),"",'Burundi 2012'!$F$15)</f>
        <v/>
      </c>
      <c r="H9" s="536" t="str">
        <f>IF(ISBLANK('Burundi 2012'!$D$16),"",'Burundi 2012'!$D$16)</f>
        <v>N/A</v>
      </c>
      <c r="I9" s="536" t="str">
        <f>IF(ISBLANK('Burundi 2012'!$F$16),"",'Burundi 2012'!$F$16)</f>
        <v/>
      </c>
      <c r="J9" s="536" t="str">
        <f>IF(ISBLANK('Burundi 2012'!$D$17),"",'Burundi 2012'!$D$17)</f>
        <v>N/A</v>
      </c>
      <c r="K9" s="536" t="str">
        <f>IF(ISBLANK('Burundi 2012'!$F$17),"",'Burundi 2012'!$F$17)</f>
        <v/>
      </c>
      <c r="L9" s="536" t="str">
        <f>IF(ISBLANK('Burundi 2012'!$D$18),"",'Burundi 2012'!$D$18)</f>
        <v>N/A</v>
      </c>
      <c r="M9" s="536" t="str">
        <f>IF(ISBLANK('Burundi 2012'!$F$18),"",'Burundi 2012'!$F$18)</f>
        <v/>
      </c>
      <c r="N9" s="536" t="str">
        <f>IF(ISBLANK('Burundi 2012'!$D$19),"",'Burundi 2012'!$D$19)</f>
        <v>N/A</v>
      </c>
      <c r="O9" s="536" t="str">
        <f>IF(ISBLANK('Burundi 2012'!$F$19),"",'Burundi 2012'!$F$19)</f>
        <v/>
      </c>
      <c r="P9" s="536" t="str">
        <f>IF(ISBLANK('Burundi 2012'!$D$20),"",'Burundi 2012'!$D$20)</f>
        <v>N/A</v>
      </c>
      <c r="Q9" s="536" t="str">
        <f>IF(ISBLANK('Burundi 2012'!$F$20),"",'Burundi 2012'!$F$20)</f>
        <v/>
      </c>
      <c r="R9" s="536" t="str">
        <f>IF(ISBLANK('Burundi 2012'!$D$21),"",'Burundi 2012'!$D$21)</f>
        <v>N/A</v>
      </c>
      <c r="S9" s="536" t="str">
        <f>IF(ISBLANK('Burundi 2012'!$F$21),"",'Burundi 2012'!$F$21)</f>
        <v/>
      </c>
      <c r="T9" s="536" t="str">
        <f>IF(ISBLANK('Burundi 2012'!$D$22),"",'Burundi 2012'!$D$22)</f>
        <v>N/A</v>
      </c>
      <c r="U9" s="536" t="str">
        <f>IF(ISBLANK('Burundi 2012'!$F$22),"",'Burundi 2012'!$F$22)</f>
        <v/>
      </c>
      <c r="V9" s="536" t="str">
        <f>IF(ISBLANK('Burundi 2012'!$D$23),"",'Burundi 2012'!$D$23)</f>
        <v>N/A</v>
      </c>
      <c r="W9" s="536" t="str">
        <f>IF(ISBLANK('Burundi 2012'!$F$23),"",'Burundi 2012'!$F$23)</f>
        <v/>
      </c>
      <c r="X9" s="536" t="str">
        <f>IF(ISBLANK('Burundi 2012'!$H$24),"",'Burundi 2012'!$H$24)</f>
        <v>N/A</v>
      </c>
      <c r="Y9" s="536" t="str">
        <f>IF(ISBLANK('Burundi 2012'!$H$25),"",'Burundi 2012'!$H$25)</f>
        <v>N/A</v>
      </c>
      <c r="Z9" s="536" t="str">
        <f>IF(ISBLANK('Burundi 2012'!$D$26),"",'Burundi 2012'!$D$26)</f>
        <v>Don't know</v>
      </c>
      <c r="AA9" s="536" t="str">
        <f>IF(ISBLANK('Burundi 2012'!$F$26),"",'Burundi 2012'!$F$26)</f>
        <v>Don't know</v>
      </c>
      <c r="AB9" s="536" t="str">
        <f>IF(ISBLANK('Burundi 2012'!$H$26),"",'Burundi 2012'!$H$26)</f>
        <v>Don't know</v>
      </c>
      <c r="AC9" s="155"/>
      <c r="AD9" s="537" t="str">
        <f>IF(ISBLANK('Burundi 2012'!$F$28),"",'Burundi 2012'!$F$28)</f>
        <v>January</v>
      </c>
      <c r="AE9" s="537" t="str">
        <f>IF(ISBLANK('Burundi 2012'!$H$28),"",'Burundi 2012'!$H$28)</f>
        <v>December</v>
      </c>
      <c r="AF9" s="538" t="str">
        <f>IF(ISBLANK('Burundi 2012'!$G$29),"",'Burundi 2012'!$G$29)</f>
        <v>Don't know</v>
      </c>
      <c r="AG9" s="535" t="str">
        <f>IF(ISBLANK('Burundi 2012'!$E$30),"",'Burundi 2012'!$E$30)</f>
        <v>Don't know</v>
      </c>
      <c r="AH9" s="535" t="str">
        <f>IF(ISBLANK('Burundi 2012'!$G$30),"",'Burundi 2012'!$G$30)</f>
        <v>Don't know</v>
      </c>
      <c r="AI9" s="535" t="str">
        <f>IF(ISBLANK('Burundi 2012'!$H$31),"",'Burundi 2012'!$H$31)</f>
        <v>Don't know</v>
      </c>
      <c r="AJ9" s="538" t="str">
        <f>IF(ISBLANK('Burundi 2012'!$H$32),"",'Burundi 2012'!$H$32)</f>
        <v>Don't know</v>
      </c>
      <c r="AK9" s="538" t="str">
        <f>IF(ISBLANK('Burundi 2012'!$E$35),"",'Burundi 2012'!$E$35)</f>
        <v>Don't know</v>
      </c>
      <c r="AL9" s="537" t="str">
        <f>IF(ISBLANK('Burundi 2012'!$F$35),"",'Burundi 2012'!$F$35)</f>
        <v>01/11-12/11</v>
      </c>
      <c r="AM9" s="537" t="str">
        <f>IF(ISBLANK('Burundi 2012'!$G$35),"",'Burundi 2012'!$G$35)</f>
        <v/>
      </c>
      <c r="AN9" s="537" t="str">
        <f>IF(ISBLANK('Burundi 2012'!$H$35),"",'Burundi 2012'!$H$35)</f>
        <v/>
      </c>
      <c r="AO9" s="537" t="str">
        <f>IF(ISBLANK('Burundi 2012'!$H$37),"",'Burundi 2012'!$H$37)</f>
        <v>Don't know</v>
      </c>
      <c r="AP9" s="537" t="str">
        <f>IF(ISBLANK('Burundi 2012'!$D$40),"",'Burundi 2012'!$D$40)</f>
        <v>Don't know</v>
      </c>
      <c r="AQ9" s="537" t="str">
        <f>IF(ISBLANK('Burundi 2012'!$D$41),"",'Burundi 2012'!$D$41)</f>
        <v>N/A</v>
      </c>
      <c r="AR9" s="538" t="str">
        <f>IF(ISBLANK('Burundi 2012'!$E$40),"",'Burundi 2012'!$E$40)</f>
        <v>Don't know</v>
      </c>
      <c r="AS9" s="538" t="str">
        <f>IF(ISBLANK('Burundi 2012'!$F$40),"",'Burundi 2012'!$F$40)</f>
        <v>01/11-12/11</v>
      </c>
      <c r="AT9" s="538" t="str">
        <f>IF(ISBLANK('Burundi 2012'!$G$40),"",'Burundi 2012'!$G$40)</f>
        <v/>
      </c>
      <c r="AU9" s="537" t="str">
        <f>IF(ISBLANK('Burundi 2012'!$H$40),"",'Burundi 2012'!$H$40)</f>
        <v/>
      </c>
      <c r="AV9" s="537" t="str">
        <f>IF(ISBLANK('Burundi 2012'!$D$42),"",'Burundi 2012'!$D$42)</f>
        <v>Don't know</v>
      </c>
      <c r="AW9" s="538" t="str">
        <f>IF(ISBLANK('Burundi 2012'!$D$43),"",'Burundi 2012'!$D$43)</f>
        <v>Don't know</v>
      </c>
      <c r="AX9" s="538" t="str">
        <f>IF(ISBLANK('Burundi 2012'!$E$42),"",'Burundi 2012'!$E$42)</f>
        <v>Don't know</v>
      </c>
      <c r="AY9" s="538" t="str">
        <f>IF(ISBLANK('Burundi 2012'!$F$42),"",'Burundi 2012'!$F$42)</f>
        <v>01/11-12/11</v>
      </c>
      <c r="AZ9" s="538" t="str">
        <f>IF(ISBLANK('Burundi 2012'!$G$42),"",'Burundi 2012'!$G$42)</f>
        <v/>
      </c>
      <c r="BA9" s="537" t="str">
        <f>IF(ISBLANK('Burundi 2012'!$H$42),"",'Burundi 2012'!$H$42)</f>
        <v/>
      </c>
      <c r="BB9" s="539" t="str">
        <f>IF(ISBLANK('Burundi 2012'!$E$44),"",'Burundi 2012'!$E$44)</f>
        <v>Don't know</v>
      </c>
      <c r="BC9" s="537" t="str">
        <f>IF(ISBLANK('Burundi 2012'!$H$44),"",'Burundi 2012'!$H$44)</f>
        <v/>
      </c>
      <c r="BD9" s="540"/>
      <c r="BE9" s="537" t="str">
        <f>IF(ISBLANK('Burundi 2012'!$D$48),"",'Burundi 2012'!$D$48)</f>
        <v>Yes</v>
      </c>
      <c r="BF9" s="538" t="str">
        <f>IF(ISBLANK('Burundi 2012'!$D$49),"",'Burundi 2012'!$D$49)</f>
        <v>USAID/Washington, GH/PRH</v>
      </c>
      <c r="BG9" s="538">
        <f>IF(ISBLANK('Burundi 2012'!$E$48),"",'Burundi 2012'!$E$48)</f>
        <v>600000</v>
      </c>
      <c r="BH9" s="538" t="str">
        <f>IF(ISBLANK('Burundi 2012'!$F$48),"",'Burundi 2012'!$F$48)</f>
        <v>01/11-12/11</v>
      </c>
      <c r="BI9" s="538" t="str">
        <f>IF(ISBLANK('Burundi 2012'!$G$48),"",'Burundi 2012'!$G$48)</f>
        <v>USAID/W/PRH and RHInterchange</v>
      </c>
      <c r="BJ9" s="537" t="str">
        <f>IF(ISBLANK('Burundi 2012'!$H$48),"",'Burundi 2012'!$H$48)</f>
        <v>from September 2011</v>
      </c>
      <c r="BK9" s="537" t="str">
        <f>IF(ISBLANK('Burundi 2012'!$D$50),"",'Burundi 2012'!$D$50)</f>
        <v>Don't know</v>
      </c>
      <c r="BL9" s="538" t="str">
        <f>IF(ISBLANK('Burundi 2012'!$E$50),"",'Burundi 2012'!$E$50)</f>
        <v/>
      </c>
      <c r="BM9" s="538" t="str">
        <f>IF(ISBLANK('Burundi 2012'!$F$50),"",'Burundi 2012'!$F$50)</f>
        <v>01/11-12/11</v>
      </c>
      <c r="BN9" s="538" t="str">
        <f>IF(ISBLANK('Burundi 2012'!$G$50),"",'Burundi 2012'!$G$50)</f>
        <v/>
      </c>
      <c r="BO9" s="538" t="str">
        <f>IF(ISBLANK('Burundi 2012'!$H$50),"",'Burundi 2012'!$H$50)</f>
        <v/>
      </c>
      <c r="BP9" s="537" t="str">
        <f>IF(ISBLANK('Burundi 2012'!$D$51),"",'Burundi 2012'!$D$51)</f>
        <v>No</v>
      </c>
      <c r="BQ9" s="538">
        <f>IF(ISBLANK('Burundi 2012'!$E$51),"",'Burundi 2012'!$E$51)</f>
        <v>0</v>
      </c>
      <c r="BR9" s="537" t="str">
        <f>IF(ISBLANK('Burundi 2012'!$F$51),"",'Burundi 2012'!$F$51)</f>
        <v>01/11-12/11</v>
      </c>
      <c r="BS9" s="538" t="str">
        <f>IF(ISBLANK('Burundi 2012'!$G$51),"",'Burundi 2012'!$G$51)</f>
        <v/>
      </c>
      <c r="BT9" s="538" t="str">
        <f>IF(ISBLANK('Burundi 2012'!$H$51),"",'Burundi 2012'!$H$51)</f>
        <v/>
      </c>
      <c r="BU9" s="539">
        <f>IF(ISBLANK('Burundi 2012'!$E$52),"",'Burundi 2012'!$E$52)</f>
        <v>600000</v>
      </c>
      <c r="BV9" s="538" t="str">
        <f>IF(ISBLANK('Burundi 2012'!$H$52),"",'Burundi 2012'!$H$52)</f>
        <v>This amount does not include any Global Fund grants that might have been used to procure condoms.</v>
      </c>
      <c r="BW9" s="541" t="str">
        <f>IF(ISBLANK('Burundi 2012'!$F$55),"",'Burundi 2012'!$F$55)</f>
        <v>Don't know</v>
      </c>
      <c r="BX9" s="537" t="str">
        <f>IF(ISBLANK('Burundi 2012'!$G$55),"",'Burundi 2012'!$G$55)</f>
        <v/>
      </c>
      <c r="BY9" s="541" t="str">
        <f>IF(ISBLANK('Burundi 2012'!$F$56),"",'Burundi 2012'!$F$56)</f>
        <v>Don't know</v>
      </c>
      <c r="BZ9" s="537" t="str">
        <f>IF(ISBLANK('Burundi 2012'!$G$56),"",'Burundi 2012'!$G$56)</f>
        <v/>
      </c>
      <c r="CA9" s="537" t="str">
        <f>IF(ISBLANK('Burundi 2012'!$F$57),"",'Burundi 2012'!$F$57)</f>
        <v>Don't know</v>
      </c>
      <c r="CB9" s="537" t="str">
        <f>IF(ISBLANK('Burundi 2012'!$G$57),"",'Burundi 2012'!$G$57)</f>
        <v/>
      </c>
      <c r="CC9" s="537" t="str">
        <f>IF(ISBLANK('Burundi 2012'!$F$59),"",'Burundi 2012'!$F$59)</f>
        <v>N/A</v>
      </c>
      <c r="CD9" s="537" t="str">
        <f>IF(ISBLANK('Burundi 2012'!$F$60),"",'Burundi 2012'!$F$60)</f>
        <v>N/A</v>
      </c>
      <c r="CE9" s="537" t="str">
        <f>IF(ISBLANK('Burundi 2012'!$F$61),"",'Burundi 2012'!$F$61)</f>
        <v>N/A</v>
      </c>
      <c r="CF9" s="537" t="str">
        <f>IF(ISBLANK('Burundi 2012'!$D$62),"",'Burundi 2012'!$D$62)</f>
        <v/>
      </c>
      <c r="CG9" s="262"/>
      <c r="CH9" s="542"/>
      <c r="CI9" s="543" t="str">
        <f>IF(ISBLANK('Burundi 2012'!$D$66),"",'Burundi 2012'!$D$66)</f>
        <v>No</v>
      </c>
      <c r="CJ9" s="543" t="str">
        <f>IF(ISBLANK('Burundi 2012'!$D$67),"",'Burundi 2012'!$D$67)</f>
        <v>No</v>
      </c>
      <c r="CK9" s="543" t="str">
        <f>IF(ISBLANK('Burundi 2012'!$D$68),"",'Burundi 2012'!$D$68)</f>
        <v>No</v>
      </c>
      <c r="CL9" s="543" t="str">
        <f>IF(ISBLANK('Burundi 2012'!$D$69),"",'Burundi 2012'!$D$69)</f>
        <v>No</v>
      </c>
      <c r="CM9" s="543" t="str">
        <f>IF(ISBLANK('Burundi 2012'!$D$70),"",'Burundi 2012'!$D$70)</f>
        <v>No</v>
      </c>
      <c r="CN9" s="543" t="str">
        <f>IF(ISBLANK('Burundi 2012'!$D$71),"",'Burundi 2012'!$D$71)</f>
        <v>Yes</v>
      </c>
      <c r="CO9" s="543" t="str">
        <f>IF(ISBLANK('Burundi 2012'!$D$72),"",'Burundi 2012'!$D$72)</f>
        <v>No</v>
      </c>
      <c r="CP9" s="543" t="str">
        <f>IF(ISBLANK('Burundi 2012'!$D$73),"",'Burundi 2012'!$D$73)</f>
        <v>No</v>
      </c>
      <c r="CQ9" s="543" t="str">
        <f>IF(ISBLANK('Burundi 2012'!$D$74),"",'Burundi 2012'!$D$74)</f>
        <v>No</v>
      </c>
      <c r="CR9" s="543" t="str">
        <f>IF(ISBLANK('Burundi 2012'!$D$75),"",'Burundi 2012'!$D$75)</f>
        <v>No</v>
      </c>
      <c r="CS9" s="543" t="str">
        <f>IF(ISBLANK('Burundi 2012'!$D$76),"",'Burundi 2012'!$D$76)</f>
        <v>No</v>
      </c>
      <c r="CT9" s="543" t="str">
        <f>IF(ISBLANK('Burundi 2012'!$D$77),"",'Burundi 2012'!$D$77)</f>
        <v/>
      </c>
      <c r="CU9" s="542"/>
      <c r="CV9" s="543" t="str">
        <f>IF(ISBLANK('Burundi 2012'!$F$66),"",'Burundi 2012'!$F$66)</f>
        <v>Yes</v>
      </c>
      <c r="CW9" s="543" t="str">
        <f>IF(ISBLANK('Burundi 2012'!$F$67),"",'Burundi 2012'!$F$67)</f>
        <v>Yes</v>
      </c>
      <c r="CX9" s="543" t="str">
        <f>IF(ISBLANK('Burundi 2012'!$F$68),"",'Burundi 2012'!$F$68)</f>
        <v>Yes</v>
      </c>
      <c r="CY9" s="543" t="str">
        <f>IF(ISBLANK('Burundi 2012'!$F$69),"",'Burundi 2012'!$F$69)</f>
        <v>Yes</v>
      </c>
      <c r="CZ9" s="543" t="str">
        <f>IF(ISBLANK('Burundi 2012'!$F$70),"",'Burundi 2012'!$F$70)</f>
        <v>Yes</v>
      </c>
      <c r="DA9" s="543" t="str">
        <f>IF(ISBLANK('Burundi 2012'!$F$71),"",'Burundi 2012'!$F$71)</f>
        <v>Yes</v>
      </c>
      <c r="DB9" s="543" t="str">
        <f>IF(ISBLANK('Burundi 2012'!$F$72),"",'Burundi 2012'!$F$72)</f>
        <v>Yes</v>
      </c>
      <c r="DC9" s="543" t="str">
        <f>IF(ISBLANK('Burundi 2012'!$F$73),"",'Burundi 2012'!$F$73)</f>
        <v>Yes</v>
      </c>
      <c r="DD9" s="543" t="str">
        <f>IF(ISBLANK('Burundi 2012'!$F$74),"",'Burundi 2012'!$F$74)</f>
        <v>Yes</v>
      </c>
      <c r="DE9" s="543" t="str">
        <f>IF(ISBLANK('Burundi 2012'!$F$75),"",'Burundi 2012'!$F$75)</f>
        <v>Yes</v>
      </c>
      <c r="DF9" s="543" t="str">
        <f>IF(ISBLANK('Burundi 2012'!$F$76),"",'Burundi 2012'!$F$76)</f>
        <v>No</v>
      </c>
      <c r="DG9" s="543" t="str">
        <f>IF(ISBLANK('Burundi 2012'!$F$77),"",'Burundi 2012'!$F$77)</f>
        <v/>
      </c>
      <c r="DH9" s="544"/>
      <c r="DI9" s="543" t="str">
        <f>IF(ISBLANK('Burundi 2012'!$G$66),"",'Burundi 2012'!$G$66)</f>
        <v>Yes</v>
      </c>
      <c r="DJ9" s="543" t="str">
        <f>IF(ISBLANK('Burundi 2012'!$G$67),"",'Burundi 2012'!$G$67)</f>
        <v>Yes</v>
      </c>
      <c r="DK9" s="543" t="str">
        <f>IF(ISBLANK('Burundi 2012'!$G$68),"",'Burundi 2012'!$G$68)</f>
        <v>Yes</v>
      </c>
      <c r="DL9" s="543" t="str">
        <f>IF(ISBLANK('Burundi 2012'!$G$69),"",'Burundi 2012'!$G$69)</f>
        <v>Yes</v>
      </c>
      <c r="DM9" s="543" t="str">
        <f>IF(ISBLANK('Burundi 2012'!$G$70),"",'Burundi 2012'!$G$70)</f>
        <v>Yes</v>
      </c>
      <c r="DN9" s="543" t="str">
        <f>IF(ISBLANK('Burundi 2012'!$G$71),"",'Burundi 2012'!$G$71)</f>
        <v>Yes</v>
      </c>
      <c r="DO9" s="543" t="str">
        <f>IF(ISBLANK('Burundi 2012'!$G$72),"",'Burundi 2012'!$G$72)</f>
        <v>Yes</v>
      </c>
      <c r="DP9" s="543" t="str">
        <f>IF(ISBLANK('Burundi 2012'!$G$73),"",'Burundi 2012'!$G$73)</f>
        <v>Yes</v>
      </c>
      <c r="DQ9" s="543" t="str">
        <f>IF(ISBLANK('Burundi 2012'!$G$74),"",'Burundi 2012'!$G$74)</f>
        <v>No</v>
      </c>
      <c r="DR9" s="543" t="str">
        <f>IF(ISBLANK('Burundi 2012'!$G$75),"",'Burundi 2012'!$G$75)</f>
        <v>No</v>
      </c>
      <c r="DS9" s="543" t="str">
        <f>IF(ISBLANK('Burundi 2012'!$G$76),"",'Burundi 2012'!$G$76)</f>
        <v>Yes</v>
      </c>
      <c r="DT9" s="543" t="str">
        <f>IF(ISBLANK('Burundi 2012'!$G$77),"",'Burundi 2012'!$G$77)</f>
        <v/>
      </c>
      <c r="DU9" s="544"/>
      <c r="DV9" s="543" t="str">
        <f>IF(ISBLANK('Burundi 2012'!$H$66),"",'Burundi 2012'!$H$66)</f>
        <v>No</v>
      </c>
      <c r="DW9" s="543" t="str">
        <f>IF(ISBLANK('Burundi 2012'!$H$67),"",'Burundi 2012'!$H$67)</f>
        <v>No</v>
      </c>
      <c r="DX9" s="543" t="str">
        <f>IF(ISBLANK('Burundi 2012'!$H$68),"",'Burundi 2012'!$H$68)</f>
        <v>No</v>
      </c>
      <c r="DY9" s="543" t="str">
        <f>IF(ISBLANK('Burundi 2012'!$H$69),"",'Burundi 2012'!$H$69)</f>
        <v>No</v>
      </c>
      <c r="DZ9" s="543" t="str">
        <f>IF(ISBLANK('Burundi 2012'!$H$70),"",'Burundi 2012'!$H$70)</f>
        <v>No</v>
      </c>
      <c r="EA9" s="543" t="str">
        <f>IF(ISBLANK('Burundi 2012'!$H$71),"",'Burundi 2012'!$H$71)</f>
        <v>Yes</v>
      </c>
      <c r="EB9" s="543" t="str">
        <f>IF(ISBLANK('Burundi 2012'!$H$72),"",'Burundi 2012'!$H$72)</f>
        <v>No</v>
      </c>
      <c r="EC9" s="543" t="str">
        <f>IF(ISBLANK('Burundi 2012'!$H$73),"",'Burundi 2012'!$H$73)</f>
        <v>No</v>
      </c>
      <c r="ED9" s="543" t="str">
        <f>IF(ISBLANK('Burundi 2012'!$H$74),"",'Burundi 2012'!$H$74)</f>
        <v>No</v>
      </c>
      <c r="EE9" s="543" t="str">
        <f>IF(ISBLANK('Burundi 2012'!$H$75),"",'Burundi 2012'!$H$75)</f>
        <v>No</v>
      </c>
      <c r="EF9" s="543" t="str">
        <f>IF(ISBLANK('Burundi 2012'!$H$76),"",'Burundi 2012'!$H$76)</f>
        <v>No</v>
      </c>
      <c r="EG9" s="543" t="str">
        <f>IF(ISBLANK('Burundi 2012'!$H$77),"",'Burundi 2012'!$H$77)</f>
        <v/>
      </c>
      <c r="EH9" s="543" t="str">
        <f>IF(ISBLANK('Burundi 2012'!$D$78),"",'Burundi 2012'!$D$78)</f>
        <v/>
      </c>
      <c r="EI9" s="545"/>
      <c r="EJ9" s="546" t="str">
        <f>IF(ISBLANK('Burundi 2012'!$H$80),"",'Burundi 2012'!$H$80)</f>
        <v>Don't know</v>
      </c>
      <c r="EK9" s="546" t="str">
        <f>IF(ISBLANK('Burundi 2012'!$C$83),"",'Burundi 2012'!$C$83)</f>
        <v>Don't know</v>
      </c>
      <c r="EL9" s="546" t="str">
        <f>IF(ISBLANK('Burundi 2012'!$D$83),"",'Burundi 2012'!$D$83)</f>
        <v>Don't know</v>
      </c>
      <c r="EM9" s="546" t="str">
        <f>IF(ISBLANK('Burundi 2012'!$F$83),"",'Burundi 2012'!$F$83)</f>
        <v>Don't know</v>
      </c>
      <c r="EN9" s="546" t="str">
        <f>IF(ISBLANK('Burundi 2012'!$G$83),"",'Burundi 2012'!$G$83)</f>
        <v>Don't know</v>
      </c>
      <c r="EO9" s="546" t="str">
        <f>IF(ISBLANK('Burundi 2012'!$F$84),"",'Burundi 2012'!$F$84)</f>
        <v>No</v>
      </c>
      <c r="EP9" s="546" t="str">
        <f>IF(ISBLANK('Burundi 2012'!$E$85),"",'Burundi 2012'!$E$85)</f>
        <v>N/A</v>
      </c>
      <c r="EQ9" s="546" t="str">
        <f>IF(ISBLANK('Burundi 2012'!$E$86),"",'Burundi 2012'!$E$86)</f>
        <v>N/A</v>
      </c>
      <c r="ER9" s="546" t="str">
        <f>IF(ISBLANK('Burundi 2012'!$H$87),"",'Burundi 2012'!$H$87)</f>
        <v>Don't know</v>
      </c>
      <c r="ES9" s="546" t="str">
        <f>IF(ISBLANK('Burundi 2012'!$D$88),"",'Burundi 2012'!$D$88)</f>
        <v>Don't know</v>
      </c>
      <c r="ET9" s="546" t="str">
        <f>IF(ISBLANK('Burundi 2012'!$H$89),"",'Burundi 2012'!$H$89)</f>
        <v>Don't know</v>
      </c>
      <c r="EU9" s="546" t="str">
        <f>IF(ISBLANK('Burundi 2012'!$D$90),"",'Burundi 2012'!$D$90)</f>
        <v>Don't know</v>
      </c>
      <c r="EV9" s="546" t="str">
        <f>IF(ISBLANK('Burundi 2012'!$H$91),"",'Burundi 2012'!$H$91)</f>
        <v>Don't know</v>
      </c>
      <c r="EW9" s="546" t="str">
        <f>IF(ISBLANK('Burundi 2012'!$C$94),"",'Burundi 2012'!$C$94)</f>
        <v/>
      </c>
      <c r="EX9" s="546" t="str">
        <f>IF(ISBLANK('Burundi 2012'!$E$94),"",'Burundi 2012'!$E$94)</f>
        <v/>
      </c>
      <c r="EY9" s="546" t="str">
        <f>IF(ISBLANK('Burundi 2012'!$G$94),"",'Burundi 2012'!$G$94)</f>
        <v/>
      </c>
      <c r="EZ9" s="546" t="str">
        <f>IF(ISBLANK('Burundi 2012'!$C$95),"",'Burundi 2012'!$C$95)</f>
        <v/>
      </c>
      <c r="FA9" s="546" t="str">
        <f>IF(ISBLANK('Burundi 2012'!$E$95),"",'Burundi 2012'!$E$95)</f>
        <v/>
      </c>
      <c r="FB9" s="546" t="str">
        <f>IF(ISBLANK('Burundi 2012'!$G$95),"",'Burundi 2012'!$G$95)</f>
        <v/>
      </c>
      <c r="FC9" s="546" t="str">
        <f>IF(ISBLANK('Burundi 2012'!$C$96),"",'Burundi 2012'!$C$96)</f>
        <v/>
      </c>
      <c r="FD9" s="546" t="str">
        <f>IF(ISBLANK('Burundi 2012'!$E$96),"",'Burundi 2012'!$E$96)</f>
        <v/>
      </c>
      <c r="FE9" s="546" t="str">
        <f>IF(ISBLANK('Burundi 2012'!$G$96),"",'Burundi 2012'!$G$96)</f>
        <v/>
      </c>
      <c r="FF9" s="550"/>
      <c r="FG9" s="546" t="str">
        <f>IF(ISBLANK('Burundi 2012'!$D$99),"",'Burundi 2012'!$D$99)</f>
        <v>No</v>
      </c>
      <c r="FH9" s="546" t="str">
        <f>IF(ISBLANK('Burundi 2012'!$E$99),"",'Burundi 2012'!$E$99)</f>
        <v/>
      </c>
      <c r="FI9" s="546" t="str">
        <f>IF(ISBLANK('Burundi 2012'!$H$99),"",'Burundi 2012'!$H$99)</f>
        <v/>
      </c>
      <c r="FJ9" s="546" t="str">
        <f>IF(ISBLANK('Burundi 2012'!$D$100),"",'Burundi 2012'!$D$100)</f>
        <v>No</v>
      </c>
      <c r="FK9" s="546" t="str">
        <f>IF(ISBLANK('Burundi 2012'!$E$100),"",'Burundi 2012'!$E$100)</f>
        <v/>
      </c>
      <c r="FL9" s="546" t="str">
        <f>IF(ISBLANK('Burundi 2012'!$H$100),"",'Burundi 2012'!$H$100)</f>
        <v/>
      </c>
      <c r="FM9" s="546" t="str">
        <f>IF(ISBLANK('Burundi 2012'!$D$101),"",'Burundi 2012'!$D$101)</f>
        <v>No</v>
      </c>
      <c r="FN9" s="546" t="str">
        <f>IF(ISBLANK('Burundi 2012'!$E$101),"",'Burundi 2012'!$E$101)</f>
        <v/>
      </c>
      <c r="FO9" s="546" t="str">
        <f>IF(ISBLANK('Burundi 2012'!$H$101),"",'Burundi 2012'!$H$101)</f>
        <v/>
      </c>
      <c r="FP9" s="547"/>
      <c r="FQ9" s="546" t="str">
        <f>IF(ISBLANK('Burundi 2012'!$G$104),"",'Burundi 2012'!$G$104)</f>
        <v>No</v>
      </c>
      <c r="FR9" s="546" t="str">
        <f>IF(ISBLANK('Burundi 2012'!$G$105),"",'Burundi 2012'!$G$105)</f>
        <v>No</v>
      </c>
      <c r="FS9" s="546" t="str">
        <f>IF(ISBLANK('Burundi 2012'!$G$106),"",'Burundi 2012'!$G$106)</f>
        <v>N/A</v>
      </c>
      <c r="FT9" s="546" t="str">
        <f>IF(ISBLANK('Burundi 2012'!$D$107),"",'Burundi 2012'!$D$107)</f>
        <v>N/A</v>
      </c>
      <c r="FU9" s="547"/>
      <c r="FV9" s="546" t="str">
        <f>IF(ISBLANK('Burundi 2012'!$G$109),"",'Burundi 2012'!$G$109)</f>
        <v>Yes</v>
      </c>
      <c r="FW9" s="546" t="str">
        <f>IF(ISBLANK('Burundi 2012'!$G$110),"",'Burundi 2012'!$G$110)</f>
        <v>Yes</v>
      </c>
      <c r="FX9" s="546" t="str">
        <f>IF(ISBLANK('Burundi 2012'!$G$111),"",'Burundi 2012'!$G$111)</f>
        <v>Yes</v>
      </c>
      <c r="FY9" s="546" t="str">
        <f>IF(ISBLANK('Burundi 2012'!$G$112),"",'Burundi 2012'!$G$112)</f>
        <v>Yes</v>
      </c>
      <c r="FZ9" s="546" t="str">
        <f>IF(ISBLANK('Burundi 2012'!$G$113),"",'Burundi 2012'!$G$113)</f>
        <v>Yes</v>
      </c>
      <c r="GA9" s="546" t="str">
        <f>IF(ISBLANK('Burundi 2012'!$G$114),"",'Burundi 2012'!$G$114)</f>
        <v>Yes</v>
      </c>
      <c r="GB9" s="546" t="str">
        <f>IF(ISBLANK('Burundi 2012'!$G$115),"",'Burundi 2012'!$G$115)</f>
        <v>Yes</v>
      </c>
      <c r="GC9" s="546" t="str">
        <f>IF(ISBLANK('Burundi 2012'!$G$116),"",'Burundi 2012'!$G$116)</f>
        <v>Yes</v>
      </c>
      <c r="GD9" s="546" t="str">
        <f>IF(ISBLANK('Burundi 2012'!$G$117),"",'Burundi 2012'!$G$117)</f>
        <v>No</v>
      </c>
      <c r="GE9" s="546" t="str">
        <f>IF(ISBLANK('Burundi 2012'!$G$118),"",'Burundi 2012'!$G$118)</f>
        <v>No</v>
      </c>
      <c r="GF9" s="546" t="str">
        <f>IF(ISBLANK('Burundi 2012'!$F$119),"",'Burundi 2012'!$F$119)</f>
        <v>N/A</v>
      </c>
      <c r="GG9" s="546">
        <f>IF(ISBLANK('Burundi 2012'!$F$120),"",'Burundi 2012'!$F$120)</f>
        <v>2011</v>
      </c>
      <c r="GH9" s="546" t="str">
        <f>IF(ISBLANK('Burundi 2012'!$D$121),"",'Burundi 2012'!$D$121)</f>
        <v>Liste des médicaments essentiels du Burundi</v>
      </c>
      <c r="GI9" s="546" t="str">
        <f>IF(ISBLANK('Burundi 2012'!$D$122),"",'Burundi 2012'!$D$122)</f>
        <v/>
      </c>
      <c r="GJ9" s="547"/>
      <c r="GK9" s="546">
        <f>IF(ISBLANK('Burundi 2012'!$F$124),"",'Burundi 2012'!$F$124)</f>
        <v>2006</v>
      </c>
      <c r="GL9" s="546" t="str">
        <f>IF(ISBLANK('Burundi 2012'!$G$125),"",'Burundi 2012'!$G$125)</f>
        <v>Yes</v>
      </c>
      <c r="GM9" s="546" t="str">
        <f>IF(ISBLANK('Burundi 2012'!$G$126),"",'Burundi 2012'!$G$126)</f>
        <v>No</v>
      </c>
      <c r="GN9" s="546" t="str">
        <f>IF(ISBLANK('Burundi 2012'!$G$127),"",'Burundi 2012'!$G$127)</f>
        <v>Yes</v>
      </c>
      <c r="GO9" s="546" t="str">
        <f>IF(ISBLANK('Burundi 2012'!$G$128),"",'Burundi 2012'!$G$128)</f>
        <v>Yes</v>
      </c>
      <c r="GP9" s="546" t="str">
        <f>IF(ISBLANK('Burundi 2012'!$D$129),"",'Burundi 2012'!$D$129)</f>
        <v/>
      </c>
      <c r="GQ9" s="555"/>
      <c r="GR9" s="548" t="str">
        <f>IF(ISBLANK('Burundi 2012'!$G$131),"",'Burundi 2012'!$G$131)</f>
        <v>No</v>
      </c>
      <c r="GS9" s="549"/>
      <c r="GT9" s="548" t="str">
        <f>IF(ISBLANK('Burundi 2012'!$G$133),"",'Burundi 2012'!$G$133)</f>
        <v>No</v>
      </c>
      <c r="GU9" s="548" t="str">
        <f>IF(ISBLANK('Burundi 2012'!$G$134),"",'Burundi 2012'!$G$134)</f>
        <v>No</v>
      </c>
      <c r="GV9" s="548" t="str">
        <f>IF(ISBLANK('Burundi 2012'!$G$135),"",'Burundi 2012'!$G$135)</f>
        <v>No</v>
      </c>
      <c r="GW9" s="548" t="str">
        <f>IF(ISBLANK('Burundi 2012'!$G$136),"",'Burundi 2012'!$G$136)</f>
        <v>No</v>
      </c>
      <c r="GX9" s="548" t="str">
        <f>IF(ISBLANK('Burundi 2012'!$G$137),"",'Burundi 2012'!$G$137)</f>
        <v>No</v>
      </c>
      <c r="GY9" s="548" t="str">
        <f>IF(ISBLANK('Burundi 2012'!$G$138),"",'Burundi 2012'!$G$138)</f>
        <v>No</v>
      </c>
      <c r="GZ9" s="548" t="str">
        <f>IF(ISBLANK('Burundi 2012'!$G$139),"",'Burundi 2012'!$G$139)</f>
        <v>No</v>
      </c>
      <c r="HA9" s="548" t="str">
        <f>IF(ISBLANK('Burundi 2012'!$G$140),"",'Burundi 2012'!$G$140)</f>
        <v>No</v>
      </c>
      <c r="HB9" s="548" t="str">
        <f>IF(ISBLANK('Burundi 2012'!$G$141),"",'Burundi 2012'!$G$141)</f>
        <v>N/A</v>
      </c>
      <c r="HC9" s="548" t="str">
        <f>IF(ISBLANK('Burundi 2012'!$F$142),"",'Burundi 2012'!$F$142)</f>
        <v>01/11 - 12/11</v>
      </c>
      <c r="HD9" s="548" t="str">
        <f>IF(ISBLANK('Burundi 2012'!$F$143),"",'Burundi 2012'!$F$143)</f>
        <v>National Reproductive Health Program in Burundi</v>
      </c>
      <c r="HE9" s="549"/>
      <c r="HF9" s="548" t="str">
        <f>IF(ISBLANK('Burundi 2012'!$G$145),"",'Burundi 2012'!$G$145)</f>
        <v>No</v>
      </c>
      <c r="HG9" s="548" t="str">
        <f>IF(ISBLANK('Burundi 2012'!$G$146),"",'Burundi 2012'!$G$146)</f>
        <v>No</v>
      </c>
      <c r="HH9" s="551" t="str">
        <f>IF(ISBLANK('Burundi 2012'!$D$147),"",'Burundi 2012'!$D$147)</f>
        <v/>
      </c>
      <c r="HI9" s="156" t="s">
        <v>504</v>
      </c>
    </row>
    <row r="10" spans="1:217" ht="39.950000000000003" customHeight="1">
      <c r="A10" s="263" t="s">
        <v>506</v>
      </c>
      <c r="B10" s="154"/>
      <c r="C10" s="536" t="str">
        <f>IF(ISBLANK('Democratic Republic Congo 2012'!$H$12),"",'Democratic Republic Congo 2012'!$H$12)</f>
        <v>Yes</v>
      </c>
      <c r="D10" s="536" t="str">
        <f>IF(ISBLANK('Democratic Republic Congo 2012'!$D$13),"",'Democratic Republic Congo 2012'!$D$13)</f>
        <v>Groupe de Technique sur la Securisation des Produits de Santé de Reproduction (Reproductive Health Commodity Security Technical Group)</v>
      </c>
      <c r="E10" s="557"/>
      <c r="F10" s="536" t="str">
        <f>IF(ISBLANK('Democratic Republic Congo 2012'!$D$15),"",'Democratic Republic Congo 2012'!$D$15)</f>
        <v>Yes</v>
      </c>
      <c r="G10" s="536" t="str">
        <f>IF(ISBLANK('Democratic Republic Congo 2012'!$F$15),"",'Democratic Republic Congo 2012'!$F$15)</f>
        <v>Population Services International/Association de Santé Familial (PSI/ASF)</v>
      </c>
      <c r="H10" s="536" t="str">
        <f>IF(ISBLANK('Democratic Republic Congo 2012'!$D$16),"",'Democratic Republic Congo 2012'!$D$16)</f>
        <v>Yes</v>
      </c>
      <c r="I10" s="536" t="str">
        <f>IF(ISBLANK('Democratic Republic Congo 2012'!$F$16),"",'Democratic Republic Congo 2012'!$F$16)</f>
        <v>Association pour le Bien Etre Familial (ABEF)</v>
      </c>
      <c r="J10" s="536" t="str">
        <f>IF(ISBLANK('Democratic Republic Congo 2012'!$D$17),"",'Democratic Republic Congo 2012'!$D$17)</f>
        <v>No</v>
      </c>
      <c r="K10" s="536" t="str">
        <f>IF(ISBLANK('Democratic Republic Congo 2012'!$F$17),"",'Democratic Republic Congo 2012'!$F$17)</f>
        <v/>
      </c>
      <c r="L10" s="536" t="str">
        <f>IF(ISBLANK('Democratic Republic Congo 2012'!$D$18),"",'Democratic Republic Congo 2012'!$D$18)</f>
        <v>Yes</v>
      </c>
      <c r="M10" s="536" t="str">
        <f>IF(ISBLANK('Democratic Republic Congo 2012'!$F$18),"",'Democratic Republic Congo 2012'!$F$18)</f>
        <v>USAID, World Bank</v>
      </c>
      <c r="N10" s="536" t="str">
        <f>IF(ISBLANK('Democratic Republic Congo 2012'!$D$19),"",'Democratic Republic Congo 2012'!$D$19)</f>
        <v>Yes</v>
      </c>
      <c r="O10" s="536" t="str">
        <f>IF(ISBLANK('Democratic Republic Congo 2012'!$F$19),"",'Democratic Republic Congo 2012'!$F$19)</f>
        <v>UNFPA, WHO</v>
      </c>
      <c r="P10" s="536" t="str">
        <f>IF(ISBLANK('Democratic Republic Congo 2012'!$D$20),"",'Democratic Republic Congo 2012'!$D$20)</f>
        <v>Yes</v>
      </c>
      <c r="Q10" s="536" t="str">
        <f>IF(ISBLANK('Democratic Republic Congo 2012'!$F$20),"",'Democratic Republic Congo 2012'!$F$20)</f>
        <v>National Program for Essential Drugs, National Reproductive Health Program, Directorate of Planning, Directorate of Family and Specific Groups</v>
      </c>
      <c r="R10" s="536" t="str">
        <f>IF(ISBLANK('Democratic Republic Congo 2012'!$D$21),"",'Democratic Republic Congo 2012'!$D$21)</f>
        <v>No</v>
      </c>
      <c r="S10" s="536" t="str">
        <f>IF(ISBLANK('Democratic Republic Congo 2012'!$F$21),"",'Democratic Republic Congo 2012'!$F$21)</f>
        <v/>
      </c>
      <c r="T10" s="536" t="str">
        <f>IF(ISBLANK('Democratic Republic Congo 2012'!$D$22),"",'Democratic Republic Congo 2012'!$D$22)</f>
        <v>No</v>
      </c>
      <c r="U10" s="536" t="str">
        <f>IF(ISBLANK('Democratic Republic Congo 2012'!$F$22),"",'Democratic Republic Congo 2012'!$F$22)</f>
        <v/>
      </c>
      <c r="V10" s="536" t="str">
        <f>IF(ISBLANK('Democratic Republic Congo 2012'!$D$23),"",'Democratic Republic Congo 2012'!$D$23)</f>
        <v>No</v>
      </c>
      <c r="W10" s="536" t="str">
        <f>IF(ISBLANK('Democratic Republic Congo 2012'!$F$23),"",'Democratic Republic Congo 2012'!$F$23)</f>
        <v/>
      </c>
      <c r="X10" s="536" t="str">
        <f>IF(ISBLANK('Democratic Republic Congo 2012'!$H$24),"",'Democratic Republic Congo 2012'!$H$24)</f>
        <v>0 times</v>
      </c>
      <c r="Y10" s="536" t="str">
        <f>IF(ISBLANK('Democratic Republic Congo 2012'!$H$25),"",'Democratic Republic Congo 2012'!$H$25)</f>
        <v>Yes</v>
      </c>
      <c r="Z10" s="536" t="str">
        <f>IF(ISBLANK('Democratic Republic Congo 2012'!$D$26),"",'Democratic Republic Congo 2012'!$D$26)</f>
        <v>Yes</v>
      </c>
      <c r="AA10" s="536" t="str">
        <f>IF(ISBLANK('Democratic Republic Congo 2012'!$F$26),"",'Democratic Republic Congo 2012'!$F$26)</f>
        <v xml:space="preserve">Programme National de Santé de la Reproduction </v>
      </c>
      <c r="AB10" s="536" t="str">
        <f>IF(ISBLANK('Democratic Republic Congo 2012'!$H$26),"",'Democratic Republic Congo 2012'!$H$26)</f>
        <v>Chief of Commodities Division</v>
      </c>
      <c r="AC10" s="155"/>
      <c r="AD10" s="537" t="str">
        <f>IF(ISBLANK('Democratic Republic Congo 2012'!$F$28),"",'Democratic Republic Congo 2012'!$F$28)</f>
        <v>October</v>
      </c>
      <c r="AE10" s="537" t="str">
        <f>IF(ISBLANK('Democratic Republic Congo 2012'!$H$28),"",'Democratic Republic Congo 2012'!$H$28)</f>
        <v>September</v>
      </c>
      <c r="AF10" s="538">
        <f>IF(ISBLANK('Democratic Republic Congo 2012'!$G$29),"",'Democratic Republic Congo 2012'!$G$29)</f>
        <v>5000000</v>
      </c>
      <c r="AG10" s="535" t="str">
        <f>IF(ISBLANK('Democratic Republic Congo 2012'!$E$30),"",'Democratic Republic Congo 2012'!$E$30)</f>
        <v>10/10 - 9/11</v>
      </c>
      <c r="AH10" s="535" t="str">
        <f>IF(ISBLANK('Democratic Republic Congo 2012'!$G$30),"",'Democratic Republic Congo 2012'!$G$30)</f>
        <v>USAID and UNFPA conducted quantifications for their respective programs.</v>
      </c>
      <c r="AI10" s="535" t="str">
        <f>IF(ISBLANK('Democratic Republic Congo 2012'!$H$31),"",'Democratic Republic Congo 2012'!$H$31)</f>
        <v>No</v>
      </c>
      <c r="AJ10" s="538" t="str">
        <f>IF(ISBLANK('Democratic Republic Congo 2012'!$H$32),"",'Democratic Republic Congo 2012'!$H$32)</f>
        <v>No</v>
      </c>
      <c r="AK10" s="538">
        <f>IF(ISBLANK('Democratic Republic Congo 2012'!$E$35),"",'Democratic Republic Congo 2012'!$E$35)</f>
        <v>0</v>
      </c>
      <c r="AL10" s="537" t="str">
        <f>IF(ISBLANK('Democratic Republic Congo 2012'!$F$35),"",'Democratic Republic Congo 2012'!$F$35)</f>
        <v>10/10 - 9/11</v>
      </c>
      <c r="AM10" s="537" t="str">
        <f>IF(ISBLANK('Democratic Republic Congo 2012'!$G$35),"",'Democratic Republic Congo 2012'!$G$35)</f>
        <v/>
      </c>
      <c r="AN10" s="537" t="str">
        <f>IF(ISBLANK('Democratic Republic Congo 2012'!$H$35),"",'Democratic Republic Congo 2012'!$H$35)</f>
        <v>No government budget line allocated for contraceptive procurement</v>
      </c>
      <c r="AO10" s="537" t="str">
        <f>IF(ISBLANK('Democratic Republic Congo 2012'!$H$37),"",'Democratic Republic Congo 2012'!$H$37)</f>
        <v>No</v>
      </c>
      <c r="AP10" s="537" t="str">
        <f>IF(ISBLANK('Democratic Republic Congo 2012'!$D$40),"",'Democratic Republic Congo 2012'!$D$40)</f>
        <v>No</v>
      </c>
      <c r="AQ10" s="537" t="str">
        <f>IF(ISBLANK('Democratic Republic Congo 2012'!$D$41),"",'Democratic Republic Congo 2012'!$D$41)</f>
        <v>N/A</v>
      </c>
      <c r="AR10" s="538">
        <f>IF(ISBLANK('Democratic Republic Congo 2012'!$E$40),"",'Democratic Republic Congo 2012'!$E$40)</f>
        <v>0</v>
      </c>
      <c r="AS10" s="538" t="str">
        <f>IF(ISBLANK('Democratic Republic Congo 2012'!$F$40),"",'Democratic Republic Congo 2012'!$F$40)</f>
        <v>10/10 - 9/11</v>
      </c>
      <c r="AT10" s="538" t="str">
        <f>IF(ISBLANK('Democratic Republic Congo 2012'!$G$40),"",'Democratic Republic Congo 2012'!$G$40)</f>
        <v/>
      </c>
      <c r="AU10" s="537" t="str">
        <f>IF(ISBLANK('Democratic Republic Congo 2012'!$H$40),"",'Democratic Republic Congo 2012'!$H$40)</f>
        <v/>
      </c>
      <c r="AV10" s="537" t="str">
        <f>IF(ISBLANK('Democratic Republic Congo 2012'!$D$42),"",'Democratic Republic Congo 2012'!$D$42)</f>
        <v>No</v>
      </c>
      <c r="AW10" s="538" t="str">
        <f>IF(ISBLANK('Democratic Republic Congo 2012'!$D$43),"",'Democratic Republic Congo 2012'!$D$43)</f>
        <v>N/A</v>
      </c>
      <c r="AX10" s="538">
        <f>IF(ISBLANK('Democratic Republic Congo 2012'!$E$42),"",'Democratic Republic Congo 2012'!$E$42)</f>
        <v>0</v>
      </c>
      <c r="AY10" s="538" t="str">
        <f>IF(ISBLANK('Democratic Republic Congo 2012'!$F$42),"",'Democratic Republic Congo 2012'!$F$42)</f>
        <v>10/10 - 9/11</v>
      </c>
      <c r="AZ10" s="538" t="str">
        <f>IF(ISBLANK('Democratic Republic Congo 2012'!$G$42),"",'Democratic Republic Congo 2012'!$G$42)</f>
        <v/>
      </c>
      <c r="BA10" s="537" t="str">
        <f>IF(ISBLANK('Democratic Republic Congo 2012'!$H$42),"",'Democratic Republic Congo 2012'!$H$42)</f>
        <v/>
      </c>
      <c r="BB10" s="539">
        <f>IF(ISBLANK('Democratic Republic Congo 2012'!$E$44),"",'Democratic Republic Congo 2012'!$E$44)</f>
        <v>0</v>
      </c>
      <c r="BC10" s="537" t="str">
        <f>IF(ISBLANK('Democratic Republic Congo 2012'!$H$44),"",'Democratic Republic Congo 2012'!$H$44)</f>
        <v/>
      </c>
      <c r="BD10" s="540"/>
      <c r="BE10" s="537" t="str">
        <f>IF(ISBLANK('Democratic Republic Congo 2012'!$D$48),"",'Democratic Republic Congo 2012'!$D$48)</f>
        <v>Yes</v>
      </c>
      <c r="BF10" s="538" t="str">
        <f>IF(ISBLANK('Democratic Republic Congo 2012'!$D$49),"",'Democratic Republic Congo 2012'!$D$49)</f>
        <v>UNFPA, USAID</v>
      </c>
      <c r="BG10" s="538">
        <f>IF(ISBLANK('Democratic Republic Congo 2012'!$E$48),"",'Democratic Republic Congo 2012'!$E$48)</f>
        <v>5000000</v>
      </c>
      <c r="BH10" s="538" t="str">
        <f>IF(ISBLANK('Democratic Republic Congo 2012'!$F$48),"",'Democratic Republic Congo 2012'!$F$48)</f>
        <v>10/10-09/11</v>
      </c>
      <c r="BI10" s="538" t="str">
        <f>IF(ISBLANK('Democratic Republic Congo 2012'!$G$48),"",'Democratic Republic Congo 2012'!$G$48)</f>
        <v>Donor records</v>
      </c>
      <c r="BJ10" s="537" t="str">
        <f>IF(ISBLANK('Democratic Republic Congo 2012'!$H$48),"",'Democratic Republic Congo 2012'!$H$48)</f>
        <v/>
      </c>
      <c r="BK10" s="537" t="str">
        <f>IF(ISBLANK('Democratic Republic Congo 2012'!$D$50),"",'Democratic Republic Congo 2012'!$D$50)</f>
        <v>Yes</v>
      </c>
      <c r="BL10" s="538" t="str">
        <f>IF(ISBLANK('Democratic Republic Congo 2012'!$E$50),"",'Democratic Republic Congo 2012'!$E$50)</f>
        <v/>
      </c>
      <c r="BM10" s="538" t="str">
        <f>IF(ISBLANK('Democratic Republic Congo 2012'!$F$50),"",'Democratic Republic Congo 2012'!$F$50)</f>
        <v>10/10 - 9/11</v>
      </c>
      <c r="BN10" s="538" t="str">
        <f>IF(ISBLANK('Democratic Republic Congo 2012'!$G$50),"",'Democratic Republic Congo 2012'!$G$50)</f>
        <v/>
      </c>
      <c r="BO10" s="538" t="str">
        <f>IF(ISBLANK('Democratic Republic Congo 2012'!$H$50),"",'Democratic Republic Congo 2012'!$H$50)</f>
        <v>Amount not known.</v>
      </c>
      <c r="BP10" s="537" t="str">
        <f>IF(ISBLANK('Democratic Republic Congo 2012'!$D$51),"",'Democratic Republic Congo 2012'!$D$51)</f>
        <v>No</v>
      </c>
      <c r="BQ10" s="538">
        <f>IF(ISBLANK('Democratic Republic Congo 2012'!$E$51),"",'Democratic Republic Congo 2012'!$E$51)</f>
        <v>0</v>
      </c>
      <c r="BR10" s="537" t="str">
        <f>IF(ISBLANK('Democratic Republic Congo 2012'!$F$51),"",'Democratic Republic Congo 2012'!$F$51)</f>
        <v>10/10 - 9/11</v>
      </c>
      <c r="BS10" s="538" t="str">
        <f>IF(ISBLANK('Democratic Republic Congo 2012'!$G$51),"",'Democratic Republic Congo 2012'!$G$51)</f>
        <v/>
      </c>
      <c r="BT10" s="538" t="str">
        <f>IF(ISBLANK('Democratic Republic Congo 2012'!$H$51),"",'Democratic Republic Congo 2012'!$H$51)</f>
        <v/>
      </c>
      <c r="BU10" s="539">
        <f>IF(ISBLANK('Democratic Republic Congo 2012'!$E$52),"",'Democratic Republic Congo 2012'!$E$52)</f>
        <v>5000000</v>
      </c>
      <c r="BV10" s="538" t="str">
        <f>IF(ISBLANK('Democratic Republic Congo 2012'!$H$52),"",'Democratic Republic Congo 2012'!$H$52)</f>
        <v>This amount does not include any Global Fund grants used for condoms.</v>
      </c>
      <c r="BW10" s="541">
        <f>IF(ISBLANK('Democratic Republic Congo 2012'!$F$55),"",'Democratic Republic Congo 2012'!$F$55)</f>
        <v>0</v>
      </c>
      <c r="BX10" s="537" t="str">
        <f>IF(ISBLANK('Democratic Republic Congo 2012'!$G$55),"",'Democratic Republic Congo 2012'!$G$55)</f>
        <v>Donors procure 100% of contraceptives in the country.</v>
      </c>
      <c r="BY10" s="541">
        <f>IF(ISBLANK('Democratic Republic Congo 2012'!$F$56),"",'Democratic Republic Congo 2012'!$F$56)</f>
        <v>1</v>
      </c>
      <c r="BZ10" s="537" t="str">
        <f>IF(ISBLANK('Democratic Republic Congo 2012'!$G$56),"",'Democratic Republic Congo 2012'!$G$56)</f>
        <v/>
      </c>
      <c r="CA10" s="537" t="str">
        <f>IF(ISBLANK('Democratic Republic Congo 2012'!$F$57),"",'Democratic Republic Congo 2012'!$F$57)</f>
        <v/>
      </c>
      <c r="CB10" s="537" t="str">
        <f>IF(ISBLANK('Democratic Republic Congo 2012'!$G$57),"",'Democratic Republic Congo 2012'!$G$57)</f>
        <v/>
      </c>
      <c r="CC10" s="537" t="str">
        <f>IF(ISBLANK('Democratic Republic Congo 2012'!$F$59),"",'Democratic Republic Congo 2012'!$F$59)</f>
        <v>N/A</v>
      </c>
      <c r="CD10" s="537" t="str">
        <f>IF(ISBLANK('Democratic Republic Congo 2012'!$F$60),"",'Democratic Republic Congo 2012'!$F$60)</f>
        <v>N/A</v>
      </c>
      <c r="CE10" s="537" t="str">
        <f>IF(ISBLANK('Democratic Republic Congo 2012'!$F$61),"",'Democratic Republic Congo 2012'!$F$61)</f>
        <v>N/A</v>
      </c>
      <c r="CF10" s="537" t="str">
        <f>IF(ISBLANK('Democratic Republic Congo 2012'!$D$62),"",'Democratic Republic Congo 2012'!$D$62)</f>
        <v/>
      </c>
      <c r="CG10" s="262"/>
      <c r="CH10" s="542"/>
      <c r="CI10" s="543" t="str">
        <f>IF(ISBLANK('Democratic Republic Congo 2012'!$D$66),"",'Democratic Republic Congo 2012'!$D$66)</f>
        <v>Yes</v>
      </c>
      <c r="CJ10" s="543" t="str">
        <f>IF(ISBLANK('Democratic Republic Congo 2012'!$D$67),"",'Democratic Republic Congo 2012'!$D$67)</f>
        <v>Yes</v>
      </c>
      <c r="CK10" s="543" t="str">
        <f>IF(ISBLANK('Democratic Republic Congo 2012'!$D$68),"",'Democratic Republic Congo 2012'!$D$68)</f>
        <v>Yes</v>
      </c>
      <c r="CL10" s="543" t="str">
        <f>IF(ISBLANK('Democratic Republic Congo 2012'!$D$69),"",'Democratic Republic Congo 2012'!$D$69)</f>
        <v>No</v>
      </c>
      <c r="CM10" s="543" t="str">
        <f>IF(ISBLANK('Democratic Republic Congo 2012'!$D$70),"",'Democratic Republic Congo 2012'!$D$70)</f>
        <v>No</v>
      </c>
      <c r="CN10" s="543" t="str">
        <f>IF(ISBLANK('Democratic Republic Congo 2012'!$D$71),"",'Democratic Republic Congo 2012'!$D$71)</f>
        <v>Yes</v>
      </c>
      <c r="CO10" s="543" t="str">
        <f>IF(ISBLANK('Democratic Republic Congo 2012'!$D$72),"",'Democratic Republic Congo 2012'!$D$72)</f>
        <v>No</v>
      </c>
      <c r="CP10" s="543" t="str">
        <f>IF(ISBLANK('Democratic Republic Congo 2012'!$D$73),"",'Democratic Republic Congo 2012'!$D$73)</f>
        <v>Yes</v>
      </c>
      <c r="CQ10" s="543" t="str">
        <f>IF(ISBLANK('Democratic Republic Congo 2012'!$D$74),"",'Democratic Republic Congo 2012'!$D$74)</f>
        <v>No</v>
      </c>
      <c r="CR10" s="543" t="str">
        <f>IF(ISBLANK('Democratic Republic Congo 2012'!$D$75),"",'Democratic Republic Congo 2012'!$D$75)</f>
        <v>No</v>
      </c>
      <c r="CS10" s="543" t="str">
        <f>IF(ISBLANK('Democratic Republic Congo 2012'!$D$76),"",'Democratic Republic Congo 2012'!$D$76)</f>
        <v>No</v>
      </c>
      <c r="CT10" s="543" t="str">
        <f>IF(ISBLANK('Democratic Republic Congo 2012'!$D$77),"",'Democratic Republic Congo 2012'!$D$77)</f>
        <v/>
      </c>
      <c r="CU10" s="542"/>
      <c r="CV10" s="543" t="str">
        <f>IF(ISBLANK('Democratic Republic Congo 2012'!$F$66),"",'Democratic Republic Congo 2012'!$F$66)</f>
        <v>Yes</v>
      </c>
      <c r="CW10" s="543" t="str">
        <f>IF(ISBLANK('Democratic Republic Congo 2012'!$F$67),"",'Democratic Republic Congo 2012'!$F$67)</f>
        <v>Yes</v>
      </c>
      <c r="CX10" s="543" t="str">
        <f>IF(ISBLANK('Democratic Republic Congo 2012'!$F$68),"",'Democratic Republic Congo 2012'!$F$68)</f>
        <v>Yes</v>
      </c>
      <c r="CY10" s="543" t="str">
        <f>IF(ISBLANK('Democratic Republic Congo 2012'!$F$69),"",'Democratic Republic Congo 2012'!$F$69)</f>
        <v>Yes</v>
      </c>
      <c r="CZ10" s="543" t="str">
        <f>IF(ISBLANK('Democratic Republic Congo 2012'!$F$70),"",'Democratic Republic Congo 2012'!$F$70)</f>
        <v>Yes</v>
      </c>
      <c r="DA10" s="543" t="str">
        <f>IF(ISBLANK('Democratic Republic Congo 2012'!$F$71),"",'Democratic Republic Congo 2012'!$F$71)</f>
        <v>Yes</v>
      </c>
      <c r="DB10" s="543" t="str">
        <f>IF(ISBLANK('Democratic Republic Congo 2012'!$F$72),"",'Democratic Republic Congo 2012'!$F$72)</f>
        <v>Yes</v>
      </c>
      <c r="DC10" s="543" t="str">
        <f>IF(ISBLANK('Democratic Republic Congo 2012'!$F$73),"",'Democratic Republic Congo 2012'!$F$73)</f>
        <v>Yes</v>
      </c>
      <c r="DD10" s="543" t="str">
        <f>IF(ISBLANK('Democratic Republic Congo 2012'!$F$74),"",'Democratic Republic Congo 2012'!$F$74)</f>
        <v>Yes</v>
      </c>
      <c r="DE10" s="543" t="str">
        <f>IF(ISBLANK('Democratic Republic Congo 2012'!$F$75),"",'Democratic Republic Congo 2012'!$F$75)</f>
        <v>Yes</v>
      </c>
      <c r="DF10" s="543" t="str">
        <f>IF(ISBLANK('Democratic Republic Congo 2012'!$F$76),"",'Democratic Republic Congo 2012'!$F$76)</f>
        <v>Yes</v>
      </c>
      <c r="DG10" s="543" t="str">
        <f>IF(ISBLANK('Democratic Republic Congo 2012'!$F$77),"",'Democratic Republic Congo 2012'!$F$77)</f>
        <v/>
      </c>
      <c r="DH10" s="544"/>
      <c r="DI10" s="543" t="str">
        <f>IF(ISBLANK('Democratic Republic Congo 2012'!$G$66),"",'Democratic Republic Congo 2012'!$G$66)</f>
        <v>Yes</v>
      </c>
      <c r="DJ10" s="543" t="str">
        <f>IF(ISBLANK('Democratic Republic Congo 2012'!$G$67),"",'Democratic Republic Congo 2012'!$G$67)</f>
        <v>Yes</v>
      </c>
      <c r="DK10" s="543" t="str">
        <f>IF(ISBLANK('Democratic Republic Congo 2012'!$G$68),"",'Democratic Republic Congo 2012'!$G$68)</f>
        <v>Yes</v>
      </c>
      <c r="DL10" s="543" t="str">
        <f>IF(ISBLANK('Democratic Republic Congo 2012'!$G$69),"",'Democratic Republic Congo 2012'!$G$69)</f>
        <v>Yes</v>
      </c>
      <c r="DM10" s="543" t="str">
        <f>IF(ISBLANK('Democratic Republic Congo 2012'!$G$70),"",'Democratic Republic Congo 2012'!$G$70)</f>
        <v>Yes</v>
      </c>
      <c r="DN10" s="543" t="str">
        <f>IF(ISBLANK('Democratic Republic Congo 2012'!$G$71),"",'Democratic Republic Congo 2012'!$G$71)</f>
        <v>Yes</v>
      </c>
      <c r="DO10" s="543" t="str">
        <f>IF(ISBLANK('Democratic Republic Congo 2012'!$G$72),"",'Democratic Republic Congo 2012'!$G$72)</f>
        <v>Yes</v>
      </c>
      <c r="DP10" s="543" t="str">
        <f>IF(ISBLANK('Democratic Republic Congo 2012'!$G$73),"",'Democratic Republic Congo 2012'!$G$73)</f>
        <v>Yes</v>
      </c>
      <c r="DQ10" s="543" t="str">
        <f>IF(ISBLANK('Democratic Republic Congo 2012'!$G$74),"",'Democratic Republic Congo 2012'!$G$74)</f>
        <v>No</v>
      </c>
      <c r="DR10" s="543" t="str">
        <f>IF(ISBLANK('Democratic Republic Congo 2012'!$G$75),"",'Democratic Republic Congo 2012'!$G$75)</f>
        <v>No</v>
      </c>
      <c r="DS10" s="543" t="str">
        <f>IF(ISBLANK('Democratic Republic Congo 2012'!$G$76),"",'Democratic Republic Congo 2012'!$G$76)</f>
        <v>Yes</v>
      </c>
      <c r="DT10" s="543" t="str">
        <f>IF(ISBLANK('Democratic Republic Congo 2012'!$G$77),"",'Democratic Republic Congo 2012'!$G$77)</f>
        <v/>
      </c>
      <c r="DU10" s="544"/>
      <c r="DV10" s="543" t="str">
        <f>IF(ISBLANK('Democratic Republic Congo 2012'!$H$66),"",'Democratic Republic Congo 2012'!$H$66)</f>
        <v>Yes</v>
      </c>
      <c r="DW10" s="543" t="str">
        <f>IF(ISBLANK('Democratic Republic Congo 2012'!$H$67),"",'Democratic Republic Congo 2012'!$H$67)</f>
        <v>Yes</v>
      </c>
      <c r="DX10" s="543" t="str">
        <f>IF(ISBLANK('Democratic Republic Congo 2012'!$H$68),"",'Democratic Republic Congo 2012'!$H$68)</f>
        <v>Yes</v>
      </c>
      <c r="DY10" s="543" t="str">
        <f>IF(ISBLANK('Democratic Republic Congo 2012'!$H$69),"",'Democratic Republic Congo 2012'!$H$69)</f>
        <v>Yes</v>
      </c>
      <c r="DZ10" s="543" t="str">
        <f>IF(ISBLANK('Democratic Republic Congo 2012'!$H$70),"",'Democratic Republic Congo 2012'!$H$70)</f>
        <v>Yes</v>
      </c>
      <c r="EA10" s="543" t="str">
        <f>IF(ISBLANK('Democratic Republic Congo 2012'!$H$71),"",'Democratic Republic Congo 2012'!$H$71)</f>
        <v>Yes</v>
      </c>
      <c r="EB10" s="543" t="str">
        <f>IF(ISBLANK('Democratic Republic Congo 2012'!$H$72),"",'Democratic Republic Congo 2012'!$H$72)</f>
        <v>Yes</v>
      </c>
      <c r="EC10" s="543" t="str">
        <f>IF(ISBLANK('Democratic Republic Congo 2012'!$H$73),"",'Democratic Republic Congo 2012'!$H$73)</f>
        <v>No</v>
      </c>
      <c r="ED10" s="543" t="str">
        <f>IF(ISBLANK('Democratic Republic Congo 2012'!$H$74),"",'Democratic Republic Congo 2012'!$H$74)</f>
        <v>No</v>
      </c>
      <c r="EE10" s="543" t="str">
        <f>IF(ISBLANK('Democratic Republic Congo 2012'!$H$75),"",'Democratic Republic Congo 2012'!$H$75)</f>
        <v>No</v>
      </c>
      <c r="EF10" s="543" t="str">
        <f>IF(ISBLANK('Democratic Republic Congo 2012'!$H$76),"",'Democratic Republic Congo 2012'!$H$76)</f>
        <v>Yes</v>
      </c>
      <c r="EG10" s="543" t="str">
        <f>IF(ISBLANK('Democratic Republic Congo 2012'!$H$77),"",'Democratic Republic Congo 2012'!$H$77)</f>
        <v/>
      </c>
      <c r="EH10" s="543" t="str">
        <f>IF(ISBLANK('Democratic Republic Congo 2012'!$D$78),"",'Democratic Republic Congo 2012'!$D$78)</f>
        <v/>
      </c>
      <c r="EI10" s="545"/>
      <c r="EJ10" s="546" t="str">
        <f>IF(ISBLANK('Democratic Republic Congo 2012'!$H$80),"",'Democratic Republic Congo 2012'!$H$80)</f>
        <v>Yes</v>
      </c>
      <c r="EK10" s="546" t="str">
        <f>IF(ISBLANK('Democratic Republic Congo 2012'!$C$83),"",'Democratic Republic Congo 2012'!$C$83)</f>
        <v>Strategie National pour la Securisation des Commodités de Santé de la Reproduction</v>
      </c>
      <c r="EL10" s="546" t="str">
        <f>IF(ISBLANK('Democratic Republic Congo 2012'!$D$83),"",'Democratic Republic Congo 2012'!$D$83)</f>
        <v>2008-2012</v>
      </c>
      <c r="EM10" s="546" t="str">
        <f>IF(ISBLANK('Democratic Republic Congo 2012'!$F$83),"",'Democratic Republic Congo 2012'!$F$83)</f>
        <v>Yes</v>
      </c>
      <c r="EN10" s="546" t="str">
        <f>IF(ISBLANK('Democratic Republic Congo 2012'!$G$83),"",'Democratic Republic Congo 2012'!$G$83)</f>
        <v>No</v>
      </c>
      <c r="EO10" s="546" t="str">
        <f>IF(ISBLANK('Democratic Republic Congo 2012'!$F$84),"",'Democratic Republic Congo 2012'!$F$84)</f>
        <v>Yes</v>
      </c>
      <c r="EP10" s="546" t="str">
        <f>IF(ISBLANK('Democratic Republic Congo 2012'!$E$85),"",'Democratic Republic Congo 2012'!$E$85)</f>
        <v>Commercial sector</v>
      </c>
      <c r="EQ10" s="546" t="str">
        <f>IF(ISBLANK('Democratic Republic Congo 2012'!$E$86),"",'Democratic Republic Congo 2012'!$E$86)</f>
        <v>5% fees</v>
      </c>
      <c r="ER10" s="546" t="str">
        <f>IF(ISBLANK('Democratic Republic Congo 2012'!$H$87),"",'Democratic Republic Congo 2012'!$H$87)</f>
        <v>No</v>
      </c>
      <c r="ES10" s="546" t="str">
        <f>IF(ISBLANK('Democratic Republic Congo 2012'!$D$88),"",'Democratic Republic Congo 2012'!$D$88)</f>
        <v>N/A</v>
      </c>
      <c r="ET10" s="546" t="str">
        <f>IF(ISBLANK('Democratic Republic Congo 2012'!$H$89),"",'Democratic Republic Congo 2012'!$H$89)</f>
        <v>No</v>
      </c>
      <c r="EU10" s="546" t="str">
        <f>IF(ISBLANK('Democratic Republic Congo 2012'!$D$90),"",'Democratic Republic Congo 2012'!$D$90)</f>
        <v>N/A</v>
      </c>
      <c r="EV10" s="546" t="str">
        <f>IF(ISBLANK('Democratic Republic Congo 2012'!$H$91),"",'Democratic Republic Congo 2012'!$H$91)</f>
        <v>No</v>
      </c>
      <c r="EW10" s="546" t="str">
        <f>IF(ISBLANK('Democratic Republic Congo 2012'!$C$94),"",'Democratic Republic Congo 2012'!$C$94)</f>
        <v/>
      </c>
      <c r="EX10" s="546" t="str">
        <f>IF(ISBLANK('Democratic Republic Congo 2012'!$E$94),"",'Democratic Republic Congo 2012'!$E$94)</f>
        <v/>
      </c>
      <c r="EY10" s="546" t="str">
        <f>IF(ISBLANK('Democratic Republic Congo 2012'!$G$94),"",'Democratic Republic Congo 2012'!$G$94)</f>
        <v/>
      </c>
      <c r="EZ10" s="546" t="str">
        <f>IF(ISBLANK('Democratic Republic Congo 2012'!$C$95),"",'Democratic Republic Congo 2012'!$C$95)</f>
        <v/>
      </c>
      <c r="FA10" s="546" t="str">
        <f>IF(ISBLANK('Democratic Republic Congo 2012'!$E$95),"",'Democratic Republic Congo 2012'!$E$95)</f>
        <v/>
      </c>
      <c r="FB10" s="546" t="str">
        <f>IF(ISBLANK('Democratic Republic Congo 2012'!$G$95),"",'Democratic Republic Congo 2012'!$G$95)</f>
        <v/>
      </c>
      <c r="FC10" s="546" t="str">
        <f>IF(ISBLANK('Democratic Republic Congo 2012'!$C$96),"",'Democratic Republic Congo 2012'!$C$96)</f>
        <v/>
      </c>
      <c r="FD10" s="546" t="str">
        <f>IF(ISBLANK('Democratic Republic Congo 2012'!$E$96),"",'Democratic Republic Congo 2012'!$E$96)</f>
        <v/>
      </c>
      <c r="FE10" s="546" t="str">
        <f>IF(ISBLANK('Democratic Republic Congo 2012'!$G$96),"",'Democratic Republic Congo 2012'!$G$96)</f>
        <v/>
      </c>
      <c r="FF10" s="550"/>
      <c r="FG10" s="546" t="str">
        <f>IF(ISBLANK('Democratic Republic Congo 2012'!$D$99),"",'Democratic Republic Congo 2012'!$D$99)</f>
        <v>Yes</v>
      </c>
      <c r="FH10" s="546" t="str">
        <f>IF(ISBLANK('Democratic Republic Congo 2012'!$E$99),"",'Democratic Republic Congo 2012'!$E$99)</f>
        <v>Article 178 of penal code from the colonial era (noting that acts likely to prevent conception would be penalized, including selling, distributing, exhibiting, and disseminating contraceptives)</v>
      </c>
      <c r="FI10" s="546" t="str">
        <f>IF(ISBLANK('Democratic Republic Congo 2012'!$H$99),"",'Democratic Republic Congo 2012'!$H$99)</f>
        <v>No</v>
      </c>
      <c r="FJ10" s="546" t="str">
        <f>IF(ISBLANK('Democratic Republic Congo 2012'!$D$100),"",'Democratic Republic Congo 2012'!$D$100)</f>
        <v>Yes</v>
      </c>
      <c r="FK10" s="546" t="str">
        <f>IF(ISBLANK('Democratic Republic Congo 2012'!$E$100),"",'Democratic Republic Congo 2012'!$E$100)</f>
        <v>Article 178 of penal code from the colonial era</v>
      </c>
      <c r="FL10" s="546" t="str">
        <f>IF(ISBLANK('Democratic Republic Congo 2012'!$H$100),"",'Democratic Republic Congo 2012'!$H$100)</f>
        <v>No</v>
      </c>
      <c r="FM10" s="546" t="str">
        <f>IF(ISBLANK('Democratic Republic Congo 2012'!$D$101),"",'Democratic Republic Congo 2012'!$D$101)</f>
        <v>Yes</v>
      </c>
      <c r="FN10" s="546" t="str">
        <f>IF(ISBLANK('Democratic Republic Congo 2012'!$E$101),"",'Democratic Republic Congo 2012'!$E$101)</f>
        <v>Article 178 of penal code from the colonial era</v>
      </c>
      <c r="FO10" s="546" t="str">
        <f>IF(ISBLANK('Democratic Republic Congo 2012'!$H$101),"",'Democratic Republic Congo 2012'!$H$101)</f>
        <v>No</v>
      </c>
      <c r="FP10" s="547"/>
      <c r="FQ10" s="546" t="str">
        <f>IF(ISBLANK('Democratic Republic Congo 2012'!$G$104),"",'Democratic Republic Congo 2012'!$G$104)</f>
        <v>No</v>
      </c>
      <c r="FR10" s="546" t="str">
        <f>IF(ISBLANK('Democratic Republic Congo 2012'!$G$105),"",'Democratic Republic Congo 2012'!$G$105)</f>
        <v>No</v>
      </c>
      <c r="FS10" s="546" t="str">
        <f>IF(ISBLANK('Democratic Republic Congo 2012'!$G$106),"",'Democratic Republic Congo 2012'!$G$106)</f>
        <v>N/A</v>
      </c>
      <c r="FT10" s="546" t="str">
        <f>IF(ISBLANK('Democratic Republic Congo 2012'!$D$107),"",'Democratic Republic Congo 2012'!$D$107)</f>
        <v>N/A</v>
      </c>
      <c r="FU10" s="547"/>
      <c r="FV10" s="546" t="str">
        <f>IF(ISBLANK('Democratic Republic Congo 2012'!$G$109),"",'Democratic Republic Congo 2012'!$G$109)</f>
        <v>Yes</v>
      </c>
      <c r="FW10" s="546" t="str">
        <f>IF(ISBLANK('Democratic Republic Congo 2012'!$G$110),"",'Democratic Republic Congo 2012'!$G$110)</f>
        <v>Yes</v>
      </c>
      <c r="FX10" s="546" t="str">
        <f>IF(ISBLANK('Democratic Republic Congo 2012'!$G$111),"",'Democratic Republic Congo 2012'!$G$111)</f>
        <v>Yes</v>
      </c>
      <c r="FY10" s="546" t="str">
        <f>IF(ISBLANK('Democratic Republic Congo 2012'!$G$112),"",'Democratic Republic Congo 2012'!$G$112)</f>
        <v>Yes</v>
      </c>
      <c r="FZ10" s="546" t="str">
        <f>IF(ISBLANK('Democratic Republic Congo 2012'!$G$113),"",'Democratic Republic Congo 2012'!$G$113)</f>
        <v>Yes</v>
      </c>
      <c r="GA10" s="546" t="str">
        <f>IF(ISBLANK('Democratic Republic Congo 2012'!$G$114),"",'Democratic Republic Congo 2012'!$G$114)</f>
        <v>Yes</v>
      </c>
      <c r="GB10" s="546" t="str">
        <f>IF(ISBLANK('Democratic Republic Congo 2012'!$G$115),"",'Democratic Republic Congo 2012'!$G$115)</f>
        <v>Yes</v>
      </c>
      <c r="GC10" s="546" t="str">
        <f>IF(ISBLANK('Democratic Republic Congo 2012'!$G$116),"",'Democratic Republic Congo 2012'!$G$116)</f>
        <v>Yes</v>
      </c>
      <c r="GD10" s="546" t="str">
        <f>IF(ISBLANK('Democratic Republic Congo 2012'!$G$117),"",'Democratic Republic Congo 2012'!$G$117)</f>
        <v>Yes</v>
      </c>
      <c r="GE10" s="546" t="str">
        <f>IF(ISBLANK('Democratic Republic Congo 2012'!$G$118),"",'Democratic Republic Congo 2012'!$G$118)</f>
        <v>Don't know</v>
      </c>
      <c r="GF10" s="546" t="str">
        <f>IF(ISBLANK('Democratic Republic Congo 2012'!$F$119),"",'Democratic Republic Congo 2012'!$F$119)</f>
        <v>Don't know</v>
      </c>
      <c r="GG10" s="546">
        <f>IF(ISBLANK('Democratic Republic Congo 2012'!$F$120),"",'Democratic Republic Congo 2012'!$F$120)</f>
        <v>2010</v>
      </c>
      <c r="GH10" s="546" t="str">
        <f>IF(ISBLANK('Democratic Republic Congo 2012'!$D$121),"",'Democratic Republic Congo 2012'!$D$121)</f>
        <v>National Essential Drugs List</v>
      </c>
      <c r="GI10" s="546" t="str">
        <f>IF(ISBLANK('Democratic Republic Congo 2012'!$D$122),"",'Democratic Republic Congo 2012'!$D$122)</f>
        <v/>
      </c>
      <c r="GJ10" s="547"/>
      <c r="GK10" s="546" t="str">
        <f>IF(ISBLANK('Democratic Republic Congo 2012'!$F$124),"",'Democratic Republic Congo 2012'!$F$124)</f>
        <v>N/A</v>
      </c>
      <c r="GL10" s="546" t="str">
        <f>IF(ISBLANK('Democratic Republic Congo 2012'!$G$125),"",'Democratic Republic Congo 2012'!$G$125)</f>
        <v>N/A</v>
      </c>
      <c r="GM10" s="546" t="str">
        <f>IF(ISBLANK('Democratic Republic Congo 2012'!$G$126),"",'Democratic Republic Congo 2012'!$G$126)</f>
        <v>N/A</v>
      </c>
      <c r="GN10" s="546" t="str">
        <f>IF(ISBLANK('Democratic Republic Congo 2012'!$G$127),"",'Democratic Republic Congo 2012'!$G$127)</f>
        <v>N/A</v>
      </c>
      <c r="GO10" s="546" t="str">
        <f>IF(ISBLANK('Democratic Republic Congo 2012'!$G$128),"",'Democratic Republic Congo 2012'!$G$128)</f>
        <v>N/A</v>
      </c>
      <c r="GP10" s="546" t="str">
        <f>IF(ISBLANK('Democratic Republic Congo 2012'!$D$129),"",'Democratic Republic Congo 2012'!$D$129)</f>
        <v>Document not available on IMF's website</v>
      </c>
      <c r="GQ10" s="555"/>
      <c r="GR10" s="548" t="str">
        <f>IF(ISBLANK('Democratic Republic Congo 2012'!$G$131),"",'Democratic Republic Congo 2012'!$G$131)</f>
        <v>Yes</v>
      </c>
      <c r="GS10" s="549"/>
      <c r="GT10" s="548" t="str">
        <f>IF(ISBLANK('Democratic Republic Congo 2012'!$G$133),"",'Democratic Republic Congo 2012'!$G$133)</f>
        <v>Yes</v>
      </c>
      <c r="GU10" s="548" t="str">
        <f>IF(ISBLANK('Democratic Republic Congo 2012'!$G$134),"",'Democratic Republic Congo 2012'!$G$134)</f>
        <v>Yes</v>
      </c>
      <c r="GV10" s="548" t="str">
        <f>IF(ISBLANK('Democratic Republic Congo 2012'!$G$135),"",'Democratic Republic Congo 2012'!$G$135)</f>
        <v>No</v>
      </c>
      <c r="GW10" s="548" t="str">
        <f>IF(ISBLANK('Democratic Republic Congo 2012'!$G$136),"",'Democratic Republic Congo 2012'!$G$136)</f>
        <v>Yes</v>
      </c>
      <c r="GX10" s="548" t="str">
        <f>IF(ISBLANK('Democratic Republic Congo 2012'!$G$137),"",'Democratic Republic Congo 2012'!$G$137)</f>
        <v>No</v>
      </c>
      <c r="GY10" s="548" t="str">
        <f>IF(ISBLANK('Democratic Republic Congo 2012'!$G$138),"",'Democratic Republic Congo 2012'!$G$138)</f>
        <v>Yes</v>
      </c>
      <c r="GZ10" s="548" t="str">
        <f>IF(ISBLANK('Democratic Republic Congo 2012'!$G$139),"",'Democratic Republic Congo 2012'!$G$139)</f>
        <v>No</v>
      </c>
      <c r="HA10" s="548" t="str">
        <f>IF(ISBLANK('Democratic Republic Congo 2012'!$G$140),"",'Democratic Republic Congo 2012'!$G$140)</f>
        <v>Yes</v>
      </c>
      <c r="HB10" s="548" t="str">
        <f>IF(ISBLANK('Democratic Republic Congo 2012'!$G$141),"",'Democratic Republic Congo 2012'!$G$141)</f>
        <v>No</v>
      </c>
      <c r="HC10" s="548" t="str">
        <f>IF(ISBLANK('Democratic Republic Congo 2012'!$F$142),"",'Democratic Republic Congo 2012'!$F$142)</f>
        <v>Don't know</v>
      </c>
      <c r="HD10" s="548" t="str">
        <f>IF(ISBLANK('Democratic Republic Congo 2012'!$F$143),"",'Democratic Republic Congo 2012'!$F$143)</f>
        <v>Warehouse report</v>
      </c>
      <c r="HE10" s="549"/>
      <c r="HF10" s="548" t="str">
        <f>IF(ISBLANK('Democratic Republic Congo 2012'!$G$145),"",'Democratic Republic Congo 2012'!$G$145)</f>
        <v>Yes</v>
      </c>
      <c r="HG10" s="548" t="str">
        <f>IF(ISBLANK('Democratic Republic Congo 2012'!$G$146),"",'Democratic Republic Congo 2012'!$G$146)</f>
        <v>Yes</v>
      </c>
      <c r="HH10" s="551" t="str">
        <f>IF(ISBLANK('Democratic Republic Congo 2012'!$D$147),"",'Democratic Republic Congo 2012'!$D$147)</f>
        <v>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v>
      </c>
      <c r="HI10" s="156" t="s">
        <v>504</v>
      </c>
    </row>
    <row r="11" spans="1:217" ht="39.950000000000003" customHeight="1">
      <c r="A11" s="263" t="s">
        <v>507</v>
      </c>
      <c r="B11" s="154"/>
      <c r="C11" s="536" t="str">
        <f>IF(ISBLANK('Dominican Republic 2012'!$H$12),"",'Dominican Republic 2012'!$H$12)</f>
        <v>Yes</v>
      </c>
      <c r="D11" s="536" t="str">
        <f>IF(ISBLANK('Dominican Republic 2012'!$D$13),"",'Dominican Republic 2012'!$D$13)</f>
        <v>Comite para la Disponibilidad Asegurada de Insumos y Anticonceptivos (Contraceptive and Commodity Security Committee)</v>
      </c>
      <c r="E11" s="557"/>
      <c r="F11" s="536" t="str">
        <f>IF(ISBLANK('Dominican Republic 2012'!$D$15),"",'Dominican Republic 2012'!$D$15)</f>
        <v>Yes</v>
      </c>
      <c r="G11" s="536" t="str">
        <f>IF(ISBLANK('Dominican Republic 2012'!$F$15),"",'Dominican Republic 2012'!$F$15)</f>
        <v>PROFAMILIA (Family Well-Being Association/IPPF affiliate), ADOPLAFAM (Dominican Family Planning Association), MUDE (Dominican Women in Development)</v>
      </c>
      <c r="H11" s="536" t="str">
        <f>IF(ISBLANK('Dominican Republic 2012'!$D$16),"",'Dominican Republic 2012'!$D$16)</f>
        <v>Yes</v>
      </c>
      <c r="I11" s="536" t="str">
        <f>IF(ISBLANK('Dominican Republic 2012'!$F$16),"",'Dominican Republic 2012'!$F$16)</f>
        <v>PROFAMILIA, ADOPLAFAM, MUDE and 30 more institutions</v>
      </c>
      <c r="J11" s="536" t="str">
        <f>IF(ISBLANK('Dominican Republic 2012'!$D$17),"",'Dominican Republic 2012'!$D$17)</f>
        <v>No</v>
      </c>
      <c r="K11" s="536" t="str">
        <f>IF(ISBLANK('Dominican Republic 2012'!$F$17),"",'Dominican Republic 2012'!$F$17)</f>
        <v/>
      </c>
      <c r="L11" s="536" t="str">
        <f>IF(ISBLANK('Dominican Republic 2012'!$D$18),"",'Dominican Republic 2012'!$D$18)</f>
        <v>Yes</v>
      </c>
      <c r="M11" s="536" t="str">
        <f>IF(ISBLANK('Dominican Republic 2012'!$F$18),"",'Dominican Republic 2012'!$F$18)</f>
        <v>USAID</v>
      </c>
      <c r="N11" s="536" t="str">
        <f>IF(ISBLANK('Dominican Republic 2012'!$D$19),"",'Dominican Republic 2012'!$D$19)</f>
        <v>Yes</v>
      </c>
      <c r="O11" s="536" t="str">
        <f>IF(ISBLANK('Dominican Republic 2012'!$F$19),"",'Dominican Republic 2012'!$F$19)</f>
        <v>UNFPA, OPS/OMS (Pan American Health Organization/World Health Organization)</v>
      </c>
      <c r="P11" s="536" t="str">
        <f>IF(ISBLANK('Dominican Republic 2012'!$D$20),"",'Dominican Republic 2012'!$D$20)</f>
        <v>Yes</v>
      </c>
      <c r="Q11" s="536" t="str">
        <f>IF(ISBLANK('Dominican Republic 2012'!$F$20),"",'Dominican Republic 2012'!$F$20)</f>
        <v>Reproductive health, logistics, HIV program, pharmacy units</v>
      </c>
      <c r="R11" s="536" t="str">
        <f>IF(ISBLANK('Dominican Republic 2012'!$D$21),"",'Dominican Republic 2012'!$D$21)</f>
        <v>Yes</v>
      </c>
      <c r="S11" s="536" t="str">
        <f>IF(ISBLANK('Dominican Republic 2012'!$F$21),"",'Dominican Republic 2012'!$F$21)</f>
        <v>Central Warehouse MOH</v>
      </c>
      <c r="T11" s="536" t="str">
        <f>IF(ISBLANK('Dominican Republic 2012'!$D$22),"",'Dominican Republic 2012'!$D$22)</f>
        <v>No</v>
      </c>
      <c r="U11" s="536" t="str">
        <f>IF(ISBLANK('Dominican Republic 2012'!$F$22),"",'Dominican Republic 2012'!$F$22)</f>
        <v/>
      </c>
      <c r="V11" s="536" t="str">
        <f>IF(ISBLANK('Dominican Republic 2012'!$D$23),"",'Dominican Republic 2012'!$D$23)</f>
        <v>No</v>
      </c>
      <c r="W11" s="536" t="str">
        <f>IF(ISBLANK('Dominican Republic 2012'!$F$23),"",'Dominican Republic 2012'!$F$23)</f>
        <v/>
      </c>
      <c r="X11" s="536" t="str">
        <f>IF(ISBLANK('Dominican Republic 2012'!$H$24),"",'Dominican Republic 2012'!$H$24)</f>
        <v>1-2 times</v>
      </c>
      <c r="Y11" s="536" t="str">
        <f>IF(ISBLANK('Dominican Republic 2012'!$H$25),"",'Dominican Republic 2012'!$H$25)</f>
        <v>Yes</v>
      </c>
      <c r="Z11" s="536" t="str">
        <f>IF(ISBLANK('Dominican Republic 2012'!$D$26),"",'Dominican Republic 2012'!$D$26)</f>
        <v>Yes</v>
      </c>
      <c r="AA11" s="536" t="str">
        <f>IF(ISBLANK('Dominican Republic 2012'!$F$26),"",'Dominican Republic 2012'!$F$26)</f>
        <v>Reproductive health department</v>
      </c>
      <c r="AB11" s="536" t="str">
        <f>IF(ISBLANK('Dominican Republic 2012'!$H$26),"",'Dominican Republic 2012'!$H$26)</f>
        <v>Subdirector</v>
      </c>
      <c r="AC11" s="155"/>
      <c r="AD11" s="537" t="str">
        <f>IF(ISBLANK('Dominican Republic 2012'!$F$28),"",'Dominican Republic 2012'!$F$28)</f>
        <v>January</v>
      </c>
      <c r="AE11" s="537" t="str">
        <f>IF(ISBLANK('Dominican Republic 2012'!$H$28),"",'Dominican Republic 2012'!$H$28)</f>
        <v>December</v>
      </c>
      <c r="AF11" s="538">
        <f>IF(ISBLANK('Dominican Republic 2012'!$G$29),"",'Dominican Republic 2012'!$G$29)</f>
        <v>1274640</v>
      </c>
      <c r="AG11" s="535" t="str">
        <f>IF(ISBLANK('Dominican Republic 2012'!$E$30),"",'Dominican Republic 2012'!$E$30)</f>
        <v>Don't know</v>
      </c>
      <c r="AH11" s="535" t="str">
        <f>IF(ISBLANK('Dominican Republic 2012'!$G$30),"",'Dominican Republic 2012'!$G$30)</f>
        <v>Don't know</v>
      </c>
      <c r="AI11" s="535" t="str">
        <f>IF(ISBLANK('Dominican Republic 2012'!$H$31),"",'Dominican Republic 2012'!$H$31)</f>
        <v>Yes</v>
      </c>
      <c r="AJ11" s="538" t="str">
        <f>IF(ISBLANK('Dominican Republic 2012'!$H$32),"",'Dominican Republic 2012'!$H$32)</f>
        <v>Don't know</v>
      </c>
      <c r="AK11" s="538" t="str">
        <f>IF(ISBLANK('Dominican Republic 2012'!$E$35),"",'Dominican Republic 2012'!$E$35)</f>
        <v>Don't know</v>
      </c>
      <c r="AL11" s="537" t="str">
        <f>IF(ISBLANK('Dominican Republic 2012'!$F$35),"",'Dominican Republic 2012'!$F$35)</f>
        <v>01/11 - 12/11</v>
      </c>
      <c r="AM11" s="537" t="str">
        <f>IF(ISBLANK('Dominican Republic 2012'!$G$35),"",'Dominican Republic 2012'!$G$35)</f>
        <v/>
      </c>
      <c r="AN11" s="537" t="str">
        <f>IF(ISBLANK('Dominican Republic 2012'!$H$35),"",'Dominican Republic 2012'!$H$35)</f>
        <v/>
      </c>
      <c r="AO11" s="537" t="str">
        <f>IF(ISBLANK('Dominican Republic 2012'!$H$37),"",'Dominican Republic 2012'!$H$37)</f>
        <v>Yes</v>
      </c>
      <c r="AP11" s="537" t="str">
        <f>IF(ISBLANK('Dominican Republic 2012'!$D$40),"",'Dominican Republic 2012'!$D$40)</f>
        <v>Yes</v>
      </c>
      <c r="AQ11" s="537" t="str">
        <f>IF(ISBLANK('Dominican Republic 2012'!$D$41),"",'Dominican Republic 2012'!$D$41)</f>
        <v>Don't know</v>
      </c>
      <c r="AR11" s="538">
        <f>IF(ISBLANK('Dominican Republic 2012'!$E$40),"",'Dominican Republic 2012'!$E$40)</f>
        <v>268000</v>
      </c>
      <c r="AS11" s="538" t="str">
        <f>IF(ISBLANK('Dominican Republic 2012'!$F$40),"",'Dominican Republic 2012'!$F$40)</f>
        <v>01/11 - 12/11</v>
      </c>
      <c r="AT11" s="538" t="str">
        <f>IF(ISBLANK('Dominican Republic 2012'!$G$40),"",'Dominican Republic 2012'!$G$40)</f>
        <v>Contraceptive procurement table</v>
      </c>
      <c r="AU11" s="537" t="str">
        <f>IF(ISBLANK('Dominican Republic 2012'!$H$40),"",'Dominican Republic 2012'!$H$40)</f>
        <v/>
      </c>
      <c r="AV11" s="537" t="str">
        <f>IF(ISBLANK('Dominican Republic 2012'!$D$42),"",'Dominican Republic 2012'!$D$42)</f>
        <v>Yes</v>
      </c>
      <c r="AW11" s="538" t="str">
        <f>IF(ISBLANK('Dominican Republic 2012'!$D$43),"",'Dominican Republic 2012'!$D$43)</f>
        <v>UNFPA (Reimbursement to the Dominican Government)</v>
      </c>
      <c r="AX11" s="538">
        <f>IF(ISBLANK('Dominican Republic 2012'!$E$42),"",'Dominican Republic 2012'!$E$42)</f>
        <v>8000</v>
      </c>
      <c r="AY11" s="538" t="str">
        <f>IF(ISBLANK('Dominican Republic 2012'!$F$42),"",'Dominican Republic 2012'!$F$42)</f>
        <v>01/11 - 12/11</v>
      </c>
      <c r="AZ11" s="538" t="str">
        <f>IF(ISBLANK('Dominican Republic 2012'!$G$42),"",'Dominican Republic 2012'!$G$42)</f>
        <v>Contraceptive procurement table</v>
      </c>
      <c r="BA11" s="537" t="str">
        <f>IF(ISBLANK('Dominican Republic 2012'!$H$42),"",'Dominican Republic 2012'!$H$42)</f>
        <v>(Reimbursement to the Dominican Government)</v>
      </c>
      <c r="BB11" s="539">
        <f>IF(ISBLANK('Dominican Republic 2012'!$E$44),"",'Dominican Republic 2012'!$E$44)</f>
        <v>276000</v>
      </c>
      <c r="BC11" s="537" t="str">
        <f>IF(ISBLANK('Dominican Republic 2012'!$H$44),"",'Dominican Republic 2012'!$H$44)</f>
        <v/>
      </c>
      <c r="BD11" s="540"/>
      <c r="BE11" s="537" t="str">
        <f>IF(ISBLANK('Dominican Republic 2012'!$D$48),"",'Dominican Republic 2012'!$D$48)</f>
        <v>No</v>
      </c>
      <c r="BF11" s="538" t="str">
        <f>IF(ISBLANK('Dominican Republic 2012'!$D$49),"",'Dominican Republic 2012'!$D$49)</f>
        <v>N/A</v>
      </c>
      <c r="BG11" s="538">
        <f>IF(ISBLANK('Dominican Republic 2012'!$E$48),"",'Dominican Republic 2012'!$E$48)</f>
        <v>0</v>
      </c>
      <c r="BH11" s="538" t="str">
        <f>IF(ISBLANK('Dominican Republic 2012'!$F$48),"",'Dominican Republic 2012'!$F$48)</f>
        <v>01/11 - 12/11</v>
      </c>
      <c r="BI11" s="538" t="str">
        <f>IF(ISBLANK('Dominican Republic 2012'!$G$48),"",'Dominican Republic 2012'!$G$48)</f>
        <v/>
      </c>
      <c r="BJ11" s="537" t="str">
        <f>IF(ISBLANK('Dominican Republic 2012'!$H$48),"",'Dominican Republic 2012'!$H$48)</f>
        <v/>
      </c>
      <c r="BK11" s="537" t="str">
        <f>IF(ISBLANK('Dominican Republic 2012'!$D$50),"",'Dominican Republic 2012'!$D$50)</f>
        <v>Yes</v>
      </c>
      <c r="BL11" s="538">
        <f>IF(ISBLANK('Dominican Republic 2012'!$E$50),"",'Dominican Republic 2012'!$E$50)</f>
        <v>162247</v>
      </c>
      <c r="BM11" s="538" t="str">
        <f>IF(ISBLANK('Dominican Republic 2012'!$F$50),"",'Dominican Republic 2012'!$F$50)</f>
        <v>01/11 - 12/11</v>
      </c>
      <c r="BN11" s="538" t="str">
        <f>IF(ISBLANK('Dominican Republic 2012'!$G$50),"",'Dominican Republic 2012'!$G$50)</f>
        <v>The Global Fund PQR Transaction Summary</v>
      </c>
      <c r="BO11" s="538" t="str">
        <f>IF(ISBLANK('Dominican Republic 2012'!$H$50),"",'Dominican Republic 2012'!$H$50)</f>
        <v>November 2011 purchase order (for delivery in 2012)</v>
      </c>
      <c r="BP11" s="537" t="str">
        <f>IF(ISBLANK('Dominican Republic 2012'!$D$51),"",'Dominican Republic 2012'!$D$51)</f>
        <v>No</v>
      </c>
      <c r="BQ11" s="538">
        <f>IF(ISBLANK('Dominican Republic 2012'!$E$51),"",'Dominican Republic 2012'!$E$51)</f>
        <v>0</v>
      </c>
      <c r="BR11" s="537" t="str">
        <f>IF(ISBLANK('Dominican Republic 2012'!$F$51),"",'Dominican Republic 2012'!$F$51)</f>
        <v>01/11 - 12/11</v>
      </c>
      <c r="BS11" s="538" t="str">
        <f>IF(ISBLANK('Dominican Republic 2012'!$G$51),"",'Dominican Republic 2012'!$G$51)</f>
        <v/>
      </c>
      <c r="BT11" s="538" t="str">
        <f>IF(ISBLANK('Dominican Republic 2012'!$H$51),"",'Dominican Republic 2012'!$H$51)</f>
        <v/>
      </c>
      <c r="BU11" s="539">
        <f>IF(ISBLANK('Dominican Republic 2012'!$E$52),"",'Dominican Republic 2012'!$E$52)</f>
        <v>162247</v>
      </c>
      <c r="BV11" s="538" t="str">
        <f>IF(ISBLANK('Dominican Republic 2012'!$H$52),"",'Dominican Republic 2012'!$H$52)</f>
        <v/>
      </c>
      <c r="BW11" s="541">
        <f>IF(ISBLANK('Dominican Republic 2012'!$F$55),"",'Dominican Republic 2012'!$F$55)</f>
        <v>0.62978183535768639</v>
      </c>
      <c r="BX11" s="537" t="str">
        <f>IF(ISBLANK('Dominican Republic 2012'!$G$55),"",'Dominican Republic 2012'!$G$55)</f>
        <v/>
      </c>
      <c r="BY11" s="541">
        <f>IF(ISBLANK('Dominican Republic 2012'!$F$56),"",'Dominican Republic 2012'!$F$56)</f>
        <v>0.34382021590409839</v>
      </c>
      <c r="BZ11" s="537" t="str">
        <f>IF(ISBLANK('Dominican Republic 2012'!$G$56),"",'Dominican Republic 2012'!$G$56)</f>
        <v/>
      </c>
      <c r="CA11" s="537" t="str">
        <f>IF(ISBLANK('Dominican Republic 2012'!$F$57),"",'Dominican Republic 2012'!$F$57)</f>
        <v/>
      </c>
      <c r="CB11" s="537" t="str">
        <f>IF(ISBLANK('Dominican Republic 2012'!$G$57),"",'Dominican Republic 2012'!$G$57)</f>
        <v/>
      </c>
      <c r="CC11" s="537" t="str">
        <f>IF(ISBLANK('Dominican Republic 2012'!$F$59),"",'Dominican Republic 2012'!$F$59)</f>
        <v>The government (e.g., Central Medical Stores, MOH logistics unit, MOH procurement unit)</v>
      </c>
      <c r="CD11" s="537" t="str">
        <f>IF(ISBLANK('Dominican Republic 2012'!$F$60),"",'Dominican Republic 2012'!$F$60)</f>
        <v>Direccion Materno Infantil y Adolescentes/PF program (Maternal, Infant, and Adolescent Directorate/Family Planning program)</v>
      </c>
      <c r="CE11" s="537" t="str">
        <f>IF(ISBLANK('Dominican Republic 2012'!$F$61),"",'Dominican Republic 2012'!$F$61)</f>
        <v>No</v>
      </c>
      <c r="CF11" s="537" t="str">
        <f>IF(ISBLANK('Dominican Republic 2012'!$D$62),"",'Dominican Republic 2012'!$D$62)</f>
        <v/>
      </c>
      <c r="CG11" s="262"/>
      <c r="CH11" s="542"/>
      <c r="CI11" s="543" t="str">
        <f>IF(ISBLANK('Dominican Republic 2012'!$D$66),"",'Dominican Republic 2012'!$D$66)</f>
        <v>Yes</v>
      </c>
      <c r="CJ11" s="543" t="str">
        <f>IF(ISBLANK('Dominican Republic 2012'!$D$67),"",'Dominican Republic 2012'!$D$67)</f>
        <v>Yes</v>
      </c>
      <c r="CK11" s="543" t="str">
        <f>IF(ISBLANK('Dominican Republic 2012'!$D$68),"",'Dominican Republic 2012'!$D$68)</f>
        <v>Yes</v>
      </c>
      <c r="CL11" s="543" t="str">
        <f>IF(ISBLANK('Dominican Republic 2012'!$D$69),"",'Dominican Republic 2012'!$D$69)</f>
        <v>Yes</v>
      </c>
      <c r="CM11" s="543" t="str">
        <f>IF(ISBLANK('Dominican Republic 2012'!$D$70),"",'Dominican Republic 2012'!$D$70)</f>
        <v>Yes</v>
      </c>
      <c r="CN11" s="543" t="str">
        <f>IF(ISBLANK('Dominican Republic 2012'!$D$71),"",'Dominican Republic 2012'!$D$71)</f>
        <v>Yes</v>
      </c>
      <c r="CO11" s="543" t="str">
        <f>IF(ISBLANK('Dominican Republic 2012'!$D$72),"",'Dominican Republic 2012'!$D$72)</f>
        <v>No</v>
      </c>
      <c r="CP11" s="543" t="str">
        <f>IF(ISBLANK('Dominican Republic 2012'!$D$73),"",'Dominican Republic 2012'!$D$73)</f>
        <v>No</v>
      </c>
      <c r="CQ11" s="543" t="str">
        <f>IF(ISBLANK('Dominican Republic 2012'!$D$74),"",'Dominican Republic 2012'!$D$74)</f>
        <v>Yes</v>
      </c>
      <c r="CR11" s="543" t="str">
        <f>IF(ISBLANK('Dominican Republic 2012'!$D$75),"",'Dominican Republic 2012'!$D$75)</f>
        <v>Yes</v>
      </c>
      <c r="CS11" s="543" t="str">
        <f>IF(ISBLANK('Dominican Republic 2012'!$D$76),"",'Dominican Republic 2012'!$D$76)</f>
        <v>Yes</v>
      </c>
      <c r="CT11" s="543" t="str">
        <f>IF(ISBLANK('Dominican Republic 2012'!$D$77),"",'Dominican Republic 2012'!$D$77)</f>
        <v>Vaginal spermicides</v>
      </c>
      <c r="CU11" s="542"/>
      <c r="CV11" s="543" t="str">
        <f>IF(ISBLANK('Dominican Republic 2012'!$F$66),"",'Dominican Republic 2012'!$F$66)</f>
        <v>Yes</v>
      </c>
      <c r="CW11" s="543" t="str">
        <f>IF(ISBLANK('Dominican Republic 2012'!$F$67),"",'Dominican Republic 2012'!$F$67)</f>
        <v>Yes</v>
      </c>
      <c r="CX11" s="543" t="str">
        <f>IF(ISBLANK('Dominican Republic 2012'!$F$68),"",'Dominican Republic 2012'!$F$68)</f>
        <v>Yes</v>
      </c>
      <c r="CY11" s="543" t="str">
        <f>IF(ISBLANK('Dominican Republic 2012'!$F$69),"",'Dominican Republic 2012'!$F$69)</f>
        <v>Yes</v>
      </c>
      <c r="CZ11" s="543" t="str">
        <f>IF(ISBLANK('Dominican Republic 2012'!$F$70),"",'Dominican Republic 2012'!$F$70)</f>
        <v>Yes</v>
      </c>
      <c r="DA11" s="543" t="str">
        <f>IF(ISBLANK('Dominican Republic 2012'!$F$71),"",'Dominican Republic 2012'!$F$71)</f>
        <v>Yes</v>
      </c>
      <c r="DB11" s="543" t="str">
        <f>IF(ISBLANK('Dominican Republic 2012'!$F$72),"",'Dominican Republic 2012'!$F$72)</f>
        <v>No</v>
      </c>
      <c r="DC11" s="543" t="str">
        <f>IF(ISBLANK('Dominican Republic 2012'!$F$73),"",'Dominican Republic 2012'!$F$73)</f>
        <v>No</v>
      </c>
      <c r="DD11" s="543" t="str">
        <f>IF(ISBLANK('Dominican Republic 2012'!$F$74),"",'Dominican Republic 2012'!$F$74)</f>
        <v>Yes</v>
      </c>
      <c r="DE11" s="543" t="str">
        <f>IF(ISBLANK('Dominican Republic 2012'!$F$75),"",'Dominican Republic 2012'!$F$75)</f>
        <v>Yes</v>
      </c>
      <c r="DF11" s="543" t="str">
        <f>IF(ISBLANK('Dominican Republic 2012'!$F$76),"",'Dominican Republic 2012'!$F$76)</f>
        <v>No</v>
      </c>
      <c r="DG11" s="543" t="str">
        <f>IF(ISBLANK('Dominican Republic 2012'!$F$77),"",'Dominican Republic 2012'!$F$77)</f>
        <v/>
      </c>
      <c r="DH11" s="544"/>
      <c r="DI11" s="543" t="str">
        <f>IF(ISBLANK('Dominican Republic 2012'!$G$66),"",'Dominican Republic 2012'!$G$66)</f>
        <v>Yes</v>
      </c>
      <c r="DJ11" s="543" t="str">
        <f>IF(ISBLANK('Dominican Republic 2012'!$G$67),"",'Dominican Republic 2012'!$G$67)</f>
        <v>Yes</v>
      </c>
      <c r="DK11" s="543" t="str">
        <f>IF(ISBLANK('Dominican Republic 2012'!$G$68),"",'Dominican Republic 2012'!$G$68)</f>
        <v>Yes</v>
      </c>
      <c r="DL11" s="543" t="str">
        <f>IF(ISBLANK('Dominican Republic 2012'!$G$69),"",'Dominican Republic 2012'!$G$69)</f>
        <v>Yes</v>
      </c>
      <c r="DM11" s="543" t="str">
        <f>IF(ISBLANK('Dominican Republic 2012'!$G$70),"",'Dominican Republic 2012'!$G$70)</f>
        <v>Yes</v>
      </c>
      <c r="DN11" s="543" t="str">
        <f>IF(ISBLANK('Dominican Republic 2012'!$G$71),"",'Dominican Republic 2012'!$G$71)</f>
        <v>Yes</v>
      </c>
      <c r="DO11" s="543" t="str">
        <f>IF(ISBLANK('Dominican Republic 2012'!$G$72),"",'Dominican Republic 2012'!$G$72)</f>
        <v>Yes</v>
      </c>
      <c r="DP11" s="543" t="str">
        <f>IF(ISBLANK('Dominican Republic 2012'!$G$73),"",'Dominican Republic 2012'!$G$73)</f>
        <v>No</v>
      </c>
      <c r="DQ11" s="543" t="str">
        <f>IF(ISBLANK('Dominican Republic 2012'!$G$74),"",'Dominican Republic 2012'!$G$74)</f>
        <v>Yes</v>
      </c>
      <c r="DR11" s="543" t="str">
        <f>IF(ISBLANK('Dominican Republic 2012'!$G$75),"",'Dominican Republic 2012'!$G$75)</f>
        <v>Yes</v>
      </c>
      <c r="DS11" s="543" t="str">
        <f>IF(ISBLANK('Dominican Republic 2012'!$G$76),"",'Dominican Republic 2012'!$G$76)</f>
        <v>Yes</v>
      </c>
      <c r="DT11" s="543" t="str">
        <f>IF(ISBLANK('Dominican Republic 2012'!$G$77),"",'Dominican Republic 2012'!$G$77)</f>
        <v>Vaginal spermicides</v>
      </c>
      <c r="DU11" s="544"/>
      <c r="DV11" s="543" t="str">
        <f>IF(ISBLANK('Dominican Republic 2012'!$H$66),"",'Dominican Republic 2012'!$H$66)</f>
        <v>Don't know</v>
      </c>
      <c r="DW11" s="543" t="str">
        <f>IF(ISBLANK('Dominican Republic 2012'!$H$67),"",'Dominican Republic 2012'!$H$67)</f>
        <v>Don't know</v>
      </c>
      <c r="DX11" s="543" t="str">
        <f>IF(ISBLANK('Dominican Republic 2012'!$H$68),"",'Dominican Republic 2012'!$H$68)</f>
        <v>Don't know</v>
      </c>
      <c r="DY11" s="543" t="str">
        <f>IF(ISBLANK('Dominican Republic 2012'!$H$69),"",'Dominican Republic 2012'!$H$69)</f>
        <v>Don't know</v>
      </c>
      <c r="DZ11" s="543" t="str">
        <f>IF(ISBLANK('Dominican Republic 2012'!$H$70),"",'Dominican Republic 2012'!$H$70)</f>
        <v>Don't know</v>
      </c>
      <c r="EA11" s="543" t="str">
        <f>IF(ISBLANK('Dominican Republic 2012'!$H$71),"",'Dominican Republic 2012'!$H$71)</f>
        <v>Don't know</v>
      </c>
      <c r="EB11" s="543" t="str">
        <f>IF(ISBLANK('Dominican Republic 2012'!$H$72),"",'Dominican Republic 2012'!$H$72)</f>
        <v>Yes</v>
      </c>
      <c r="EC11" s="543" t="str">
        <f>IF(ISBLANK('Dominican Republic 2012'!$H$73),"",'Dominican Republic 2012'!$H$73)</f>
        <v>Yes</v>
      </c>
      <c r="ED11" s="543" t="str">
        <f>IF(ISBLANK('Dominican Republic 2012'!$H$74),"",'Dominican Republic 2012'!$H$74)</f>
        <v>Don't know</v>
      </c>
      <c r="EE11" s="543" t="str">
        <f>IF(ISBLANK('Dominican Republic 2012'!$H$75),"",'Dominican Republic 2012'!$H$75)</f>
        <v>Don't know</v>
      </c>
      <c r="EF11" s="543" t="str">
        <f>IF(ISBLANK('Dominican Republic 2012'!$H$76),"",'Dominican Republic 2012'!$H$76)</f>
        <v>Don't know</v>
      </c>
      <c r="EG11" s="543" t="str">
        <f>IF(ISBLANK('Dominican Republic 2012'!$H$77),"",'Dominican Republic 2012'!$H$77)</f>
        <v/>
      </c>
      <c r="EH11" s="543" t="str">
        <f>IF(ISBLANK('Dominican Republic 2012'!$D$78),"",'Dominican Republic 2012'!$D$78)</f>
        <v xml:space="preserve">Emergency contraceptives are not purchased by the MOH. However, donations are often received by the MOH, and services can be provided in key hospitals and mainly in coordination with NGOs. </v>
      </c>
      <c r="EI11" s="545"/>
      <c r="EJ11" s="546" t="str">
        <f>IF(ISBLANK('Dominican Republic 2012'!$H$80),"",'Dominican Republic 2012'!$H$80)</f>
        <v>Yes</v>
      </c>
      <c r="EK11" s="546" t="str">
        <f>IF(ISBLANK('Dominican Republic 2012'!$C$83),"",'Dominican Republic 2012'!$C$83)</f>
        <v>Disponibilidad Asegurada de Insumos y Anticonceptivos (Contraceptive and Commodity Security)</v>
      </c>
      <c r="EL11" s="546" t="str">
        <f>IF(ISBLANK('Dominican Republic 2012'!$D$83),"",'Dominican Republic 2012'!$D$83)</f>
        <v>3 years</v>
      </c>
      <c r="EM11" s="546" t="str">
        <f>IF(ISBLANK('Dominican Republic 2012'!$F$83),"",'Dominican Republic 2012'!$F$83)</f>
        <v>Yes</v>
      </c>
      <c r="EN11" s="546" t="str">
        <f>IF(ISBLANK('Dominican Republic 2012'!$G$83),"",'Dominican Republic 2012'!$G$83)</f>
        <v>Yes</v>
      </c>
      <c r="EO11" s="546" t="str">
        <f>IF(ISBLANK('Dominican Republic 2012'!$F$84),"",'Dominican Republic 2012'!$F$84)</f>
        <v>Yes</v>
      </c>
      <c r="EP11" s="546" t="str">
        <f>IF(ISBLANK('Dominican Republic 2012'!$E$85),"",'Dominican Republic 2012'!$E$85)</f>
        <v>Commercial</v>
      </c>
      <c r="EQ11" s="546" t="str">
        <f>IF(ISBLANK('Dominican Republic 2012'!$E$86),"",'Dominican Republic 2012'!$E$86)</f>
        <v>16% value added tax</v>
      </c>
      <c r="ER11" s="546" t="str">
        <f>IF(ISBLANK('Dominican Republic 2012'!$H$87),"",'Dominican Republic 2012'!$H$87)</f>
        <v>No</v>
      </c>
      <c r="ES11" s="546" t="str">
        <f>IF(ISBLANK('Dominican Republic 2012'!$D$88),"",'Dominican Republic 2012'!$D$88)</f>
        <v>N/A</v>
      </c>
      <c r="ET11" s="546" t="str">
        <f>IF(ISBLANK('Dominican Republic 2012'!$H$89),"",'Dominican Republic 2012'!$H$89)</f>
        <v>No</v>
      </c>
      <c r="EU11" s="546" t="str">
        <f>IF(ISBLANK('Dominican Republic 2012'!$D$90),"",'Dominican Republic 2012'!$D$90)</f>
        <v>N/A</v>
      </c>
      <c r="EV11" s="546" t="str">
        <f>IF(ISBLANK('Dominican Republic 2012'!$H$91),"",'Dominican Republic 2012'!$H$91)</f>
        <v>No</v>
      </c>
      <c r="EW11" s="546" t="str">
        <f>IF(ISBLANK('Dominican Republic 2012'!$C$94),"",'Dominican Republic 2012'!$C$94)</f>
        <v/>
      </c>
      <c r="EX11" s="546" t="str">
        <f>IF(ISBLANK('Dominican Republic 2012'!$E$94),"",'Dominican Republic 2012'!$E$94)</f>
        <v/>
      </c>
      <c r="EY11" s="546" t="str">
        <f>IF(ISBLANK('Dominican Republic 2012'!$G$94),"",'Dominican Republic 2012'!$G$94)</f>
        <v/>
      </c>
      <c r="EZ11" s="546" t="str">
        <f>IF(ISBLANK('Dominican Republic 2012'!$C$95),"",'Dominican Republic 2012'!$C$95)</f>
        <v/>
      </c>
      <c r="FA11" s="546" t="str">
        <f>IF(ISBLANK('Dominican Republic 2012'!$E$95),"",'Dominican Republic 2012'!$E$95)</f>
        <v/>
      </c>
      <c r="FB11" s="546" t="str">
        <f>IF(ISBLANK('Dominican Republic 2012'!$G$95),"",'Dominican Republic 2012'!$G$95)</f>
        <v/>
      </c>
      <c r="FC11" s="546" t="str">
        <f>IF(ISBLANK('Dominican Republic 2012'!$C$96),"",'Dominican Republic 2012'!$C$96)</f>
        <v/>
      </c>
      <c r="FD11" s="546" t="str">
        <f>IF(ISBLANK('Dominican Republic 2012'!$E$96),"",'Dominican Republic 2012'!$E$96)</f>
        <v/>
      </c>
      <c r="FE11" s="546" t="str">
        <f>IF(ISBLANK('Dominican Republic 2012'!$G$96),"",'Dominican Republic 2012'!$G$96)</f>
        <v/>
      </c>
      <c r="FF11" s="550"/>
      <c r="FG11" s="546" t="str">
        <f>IF(ISBLANK('Dominican Republic 2012'!$D$99),"",'Dominican Republic 2012'!$D$99)</f>
        <v>No</v>
      </c>
      <c r="FH11" s="546" t="str">
        <f>IF(ISBLANK('Dominican Republic 2012'!$E$99),"",'Dominican Republic 2012'!$E$99)</f>
        <v/>
      </c>
      <c r="FI11" s="546" t="str">
        <f>IF(ISBLANK('Dominican Republic 2012'!$H$99),"",'Dominican Republic 2012'!$H$99)</f>
        <v/>
      </c>
      <c r="FJ11" s="546" t="str">
        <f>IF(ISBLANK('Dominican Republic 2012'!$D$100),"",'Dominican Republic 2012'!$D$100)</f>
        <v>No</v>
      </c>
      <c r="FK11" s="546" t="str">
        <f>IF(ISBLANK('Dominican Republic 2012'!$E$100),"",'Dominican Republic 2012'!$E$100)</f>
        <v/>
      </c>
      <c r="FL11" s="546" t="str">
        <f>IF(ISBLANK('Dominican Republic 2012'!$H$100),"",'Dominican Republic 2012'!$H$100)</f>
        <v/>
      </c>
      <c r="FM11" s="546" t="str">
        <f>IF(ISBLANK('Dominican Republic 2012'!$D$101),"",'Dominican Republic 2012'!$D$101)</f>
        <v>No</v>
      </c>
      <c r="FN11" s="546" t="str">
        <f>IF(ISBLANK('Dominican Republic 2012'!$E$101),"",'Dominican Republic 2012'!$E$101)</f>
        <v/>
      </c>
      <c r="FO11" s="546" t="str">
        <f>IF(ISBLANK('Dominican Republic 2012'!$H$101),"",'Dominican Republic 2012'!$H$101)</f>
        <v/>
      </c>
      <c r="FP11" s="547"/>
      <c r="FQ11" s="546" t="str">
        <f>IF(ISBLANK('Dominican Republic 2012'!$G$104),"",'Dominican Republic 2012'!$G$104)</f>
        <v>No</v>
      </c>
      <c r="FR11" s="546" t="str">
        <f>IF(ISBLANK('Dominican Republic 2012'!$G$105),"",'Dominican Republic 2012'!$G$105)</f>
        <v>No</v>
      </c>
      <c r="FS11" s="546" t="str">
        <f>IF(ISBLANK('Dominican Republic 2012'!$G$106),"",'Dominican Republic 2012'!$G$106)</f>
        <v>N/A</v>
      </c>
      <c r="FT11" s="546" t="str">
        <f>IF(ISBLANK('Dominican Republic 2012'!$D$107),"",'Dominican Republic 2012'!$D$107)</f>
        <v>N/A</v>
      </c>
      <c r="FU11" s="547"/>
      <c r="FV11" s="546" t="str">
        <f>IF(ISBLANK('Dominican Republic 2012'!$G$109),"",'Dominican Republic 2012'!$G$109)</f>
        <v>Yes</v>
      </c>
      <c r="FW11" s="546" t="str">
        <f>IF(ISBLANK('Dominican Republic 2012'!$G$110),"",'Dominican Republic 2012'!$G$110)</f>
        <v>Yes</v>
      </c>
      <c r="FX11" s="546" t="str">
        <f>IF(ISBLANK('Dominican Republic 2012'!$G$111),"",'Dominican Republic 2012'!$G$111)</f>
        <v>Yes</v>
      </c>
      <c r="FY11" s="546" t="str">
        <f>IF(ISBLANK('Dominican Republic 2012'!$G$112),"",'Dominican Republic 2012'!$G$112)</f>
        <v>No</v>
      </c>
      <c r="FZ11" s="546" t="str">
        <f>IF(ISBLANK('Dominican Republic 2012'!$G$113),"",'Dominican Republic 2012'!$G$113)</f>
        <v>Yes</v>
      </c>
      <c r="GA11" s="546" t="str">
        <f>IF(ISBLANK('Dominican Republic 2012'!$G$114),"",'Dominican Republic 2012'!$G$114)</f>
        <v>Yes</v>
      </c>
      <c r="GB11" s="546" t="str">
        <f>IF(ISBLANK('Dominican Republic 2012'!$G$115),"",'Dominican Republic 2012'!$G$115)</f>
        <v>No</v>
      </c>
      <c r="GC11" s="546" t="str">
        <f>IF(ISBLANK('Dominican Republic 2012'!$G$116),"",'Dominican Republic 2012'!$G$116)</f>
        <v>No</v>
      </c>
      <c r="GD11" s="546" t="str">
        <f>IF(ISBLANK('Dominican Republic 2012'!$G$117),"",'Dominican Republic 2012'!$G$117)</f>
        <v>No</v>
      </c>
      <c r="GE11" s="546" t="str">
        <f>IF(ISBLANK('Dominican Republic 2012'!$G$118),"",'Dominican Republic 2012'!$G$118)</f>
        <v>No</v>
      </c>
      <c r="GF11" s="546" t="str">
        <f>IF(ISBLANK('Dominican Republic 2012'!$F$119),"",'Dominican Republic 2012'!$F$119)</f>
        <v>N/A</v>
      </c>
      <c r="GG11" s="546">
        <f>IF(ISBLANK('Dominican Republic 2012'!$F$120),"",'Dominican Republic 2012'!$F$120)</f>
        <v>2007</v>
      </c>
      <c r="GH11" s="546" t="str">
        <f>IF(ISBLANK('Dominican Republic 2012'!$D$121),"",'Dominican Republic 2012'!$D$121)</f>
        <v>Cuadro Basico de los Medicamentos Esenciales (CBME) (basic chart of essential medicines)</v>
      </c>
      <c r="GI11" s="546" t="str">
        <f>IF(ISBLANK('Dominican Republic 2012'!$D$122),"",'Dominican Republic 2012'!$D$122)</f>
        <v/>
      </c>
      <c r="GJ11" s="547"/>
      <c r="GK11" s="546" t="str">
        <f>IF(ISBLANK('Dominican Republic 2012'!$F$124),"",'Dominican Republic 2012'!$F$124)</f>
        <v>N/A</v>
      </c>
      <c r="GL11" s="546" t="str">
        <f>IF(ISBLANK('Dominican Republic 2012'!$G$125),"",'Dominican Republic 2012'!$G$125)</f>
        <v>N/A</v>
      </c>
      <c r="GM11" s="546" t="str">
        <f>IF(ISBLANK('Dominican Republic 2012'!$G$126),"",'Dominican Republic 2012'!$G$126)</f>
        <v>N/A</v>
      </c>
      <c r="GN11" s="546" t="str">
        <f>IF(ISBLANK('Dominican Republic 2012'!$G$127),"",'Dominican Republic 2012'!$G$127)</f>
        <v>N/A</v>
      </c>
      <c r="GO11" s="546" t="str">
        <f>IF(ISBLANK('Dominican Republic 2012'!$G$128),"",'Dominican Republic 2012'!$G$128)</f>
        <v>N/A</v>
      </c>
      <c r="GP11" s="546" t="str">
        <f>IF(ISBLANK('Dominican Republic 2012'!$D$129),"",'Dominican Republic 2012'!$D$129)</f>
        <v>Document not available on IMF's website</v>
      </c>
      <c r="GQ11" s="555"/>
      <c r="GR11" s="548" t="str">
        <f>IF(ISBLANK('Dominican Republic 2012'!$G$131),"",'Dominican Republic 2012'!$G$131)</f>
        <v>Yes</v>
      </c>
      <c r="GS11" s="549"/>
      <c r="GT11" s="548" t="str">
        <f>IF(ISBLANK('Dominican Republic 2012'!$G$133),"",'Dominican Republic 2012'!$G$133)</f>
        <v>Yes</v>
      </c>
      <c r="GU11" s="548" t="str">
        <f>IF(ISBLANK('Dominican Republic 2012'!$G$134),"",'Dominican Republic 2012'!$G$134)</f>
        <v>No</v>
      </c>
      <c r="GV11" s="548" t="str">
        <f>IF(ISBLANK('Dominican Republic 2012'!$G$135),"",'Dominican Republic 2012'!$G$135)</f>
        <v>Yes</v>
      </c>
      <c r="GW11" s="548" t="str">
        <f>IF(ISBLANK('Dominican Republic 2012'!$G$136),"",'Dominican Republic 2012'!$G$136)</f>
        <v>No</v>
      </c>
      <c r="GX11" s="548" t="str">
        <f>IF(ISBLANK('Dominican Republic 2012'!$G$137),"",'Dominican Republic 2012'!$G$137)</f>
        <v>No</v>
      </c>
      <c r="GY11" s="548" t="str">
        <f>IF(ISBLANK('Dominican Republic 2012'!$G$138),"",'Dominican Republic 2012'!$G$138)</f>
        <v>Yes</v>
      </c>
      <c r="GZ11" s="548" t="str">
        <f>IF(ISBLANK('Dominican Republic 2012'!$G$139),"",'Dominican Republic 2012'!$G$139)</f>
        <v>N/A</v>
      </c>
      <c r="HA11" s="548" t="str">
        <f>IF(ISBLANK('Dominican Republic 2012'!$G$140),"",'Dominican Republic 2012'!$G$140)</f>
        <v>N/A</v>
      </c>
      <c r="HB11" s="548" t="str">
        <f>IF(ISBLANK('Dominican Republic 2012'!$G$141),"",'Dominican Republic 2012'!$G$141)</f>
        <v>N/A</v>
      </c>
      <c r="HC11" s="548" t="str">
        <f>IF(ISBLANK('Dominican Republic 2012'!$F$142),"",'Dominican Republic 2012'!$F$142)</f>
        <v>08/11 - 12/11</v>
      </c>
      <c r="HD11" s="548" t="str">
        <f>IF(ISBLANK('Dominican Republic 2012'!$F$143),"",'Dominican Republic 2012'!$F$143)</f>
        <v>Logistics Management Information System, Monitoring Report</v>
      </c>
      <c r="HE11" s="549"/>
      <c r="HF11" s="548" t="str">
        <f>IF(ISBLANK('Dominican Republic 2012'!$G$145),"",'Dominican Republic 2012'!$G$145)</f>
        <v>Yes</v>
      </c>
      <c r="HG11" s="548" t="str">
        <f>IF(ISBLANK('Dominican Republic 2012'!$G$146),"",'Dominican Republic 2012'!$G$146)</f>
        <v>Yes</v>
      </c>
      <c r="HH11" s="551" t="str">
        <f>IF(ISBLANK('Dominican Republic 2012'!$D$147),"",'Dominican Republic 2012'!$D$147)</f>
        <v/>
      </c>
      <c r="HI11" s="1111" t="s">
        <v>502</v>
      </c>
    </row>
    <row r="12" spans="1:217" ht="39.950000000000003" customHeight="1">
      <c r="A12" s="263" t="s">
        <v>508</v>
      </c>
      <c r="B12" s="154"/>
      <c r="C12" s="536" t="str">
        <f>IF(ISBLANK('El Salvador 2012'!$H$12),"",'El Salvador 2012'!$H$12)</f>
        <v>Yes</v>
      </c>
      <c r="D12" s="536" t="str">
        <f>IF(ISBLANK('El Salvador 2012'!$D$13),"",'El Salvador 2012'!$D$13)</f>
        <v>Reproductive Health Alliance</v>
      </c>
      <c r="E12" s="557"/>
      <c r="F12" s="536" t="str">
        <f>IF(ISBLANK('El Salvador 2012'!$D$15),"",'El Salvador 2012'!$D$15)</f>
        <v>Yes</v>
      </c>
      <c r="G12" s="536" t="str">
        <f>IF(ISBLANK('El Salvador 2012'!$F$15),"",'El Salvador 2012'!$F$15)</f>
        <v>Salvadoran Demographic Association (ADS)</v>
      </c>
      <c r="H12" s="536" t="str">
        <f>IF(ISBLANK('El Salvador 2012'!$D$16),"",'El Salvador 2012'!$D$16)</f>
        <v>Yes</v>
      </c>
      <c r="I12" s="536" t="str">
        <f>IF(ISBLANK('El Salvador 2012'!$F$16),"",'El Salvador 2012'!$F$16)</f>
        <v>Salvadoran Demographic Association (ADS) and several others</v>
      </c>
      <c r="J12" s="536" t="str">
        <f>IF(ISBLANK('El Salvador 2012'!$D$17),"",'El Salvador 2012'!$D$17)</f>
        <v>No</v>
      </c>
      <c r="K12" s="536" t="str">
        <f>IF(ISBLANK('El Salvador 2012'!$F$17),"",'El Salvador 2012'!$F$17)</f>
        <v/>
      </c>
      <c r="L12" s="536" t="str">
        <f>IF(ISBLANK('El Salvador 2012'!$D$18),"",'El Salvador 2012'!$D$18)</f>
        <v>Yes</v>
      </c>
      <c r="M12" s="536" t="str">
        <f>IF(ISBLANK('El Salvador 2012'!$F$18),"",'El Salvador 2012'!$F$18)</f>
        <v>USAID</v>
      </c>
      <c r="N12" s="536" t="str">
        <f>IF(ISBLANK('El Salvador 2012'!$D$19),"",'El Salvador 2012'!$D$19)</f>
        <v>Yes</v>
      </c>
      <c r="O12" s="536" t="str">
        <f>IF(ISBLANK('El Salvador 2012'!$F$19),"",'El Salvador 2012'!$F$19)</f>
        <v>UNFPA</v>
      </c>
      <c r="P12" s="536" t="str">
        <f>IF(ISBLANK('El Salvador 2012'!$D$20),"",'El Salvador 2012'!$D$20)</f>
        <v>Yes</v>
      </c>
      <c r="Q12" s="536" t="str">
        <f>IF(ISBLANK('El Salvador 2012'!$F$20),"",'El Salvador 2012'!$F$20)</f>
        <v>Reproductive Healh Division, HIV/AIDS Program</v>
      </c>
      <c r="R12" s="536" t="str">
        <f>IF(ISBLANK('El Salvador 2012'!$D$21),"",'El Salvador 2012'!$D$21)</f>
        <v>No</v>
      </c>
      <c r="S12" s="536" t="str">
        <f>IF(ISBLANK('El Salvador 2012'!$F$21),"",'El Salvador 2012'!$F$21)</f>
        <v/>
      </c>
      <c r="T12" s="536" t="str">
        <f>IF(ISBLANK('El Salvador 2012'!$D$22),"",'El Salvador 2012'!$D$22)</f>
        <v>No</v>
      </c>
      <c r="U12" s="536" t="str">
        <f>IF(ISBLANK('El Salvador 2012'!$F$22),"",'El Salvador 2012'!$F$22)</f>
        <v/>
      </c>
      <c r="V12" s="536" t="str">
        <f>IF(ISBLANK('El Salvador 2012'!$D$23),"",'El Salvador 2012'!$D$23)</f>
        <v>No</v>
      </c>
      <c r="W12" s="536" t="str">
        <f>IF(ISBLANK('El Salvador 2012'!$F$23),"",'El Salvador 2012'!$F$23)</f>
        <v/>
      </c>
      <c r="X12" s="536" t="str">
        <f>IF(ISBLANK('El Salvador 2012'!$H$24),"",'El Salvador 2012'!$H$24)</f>
        <v>1-2 times</v>
      </c>
      <c r="Y12" s="536" t="str">
        <f>IF(ISBLANK('El Salvador 2012'!$H$25),"",'El Salvador 2012'!$H$25)</f>
        <v>Don't know</v>
      </c>
      <c r="Z12" s="536" t="str">
        <f>IF(ISBLANK('El Salvador 2012'!$D$26),"",'El Salvador 2012'!$D$26)</f>
        <v>Yes</v>
      </c>
      <c r="AA12" s="536" t="str">
        <f>IF(ISBLANK('El Salvador 2012'!$F$26),"",'El Salvador 2012'!$F$26)</f>
        <v>Ministry of Health (MOH)</v>
      </c>
      <c r="AB12" s="536" t="str">
        <f>IF(ISBLANK('El Salvador 2012'!$H$26),"",'El Salvador 2012'!$H$26)</f>
        <v>Family Planning Coordinator</v>
      </c>
      <c r="AC12" s="155"/>
      <c r="AD12" s="537" t="str">
        <f>IF(ISBLANK('El Salvador 2012'!$F$28),"",'El Salvador 2012'!$F$28)</f>
        <v>January</v>
      </c>
      <c r="AE12" s="537" t="str">
        <f>IF(ISBLANK('El Salvador 2012'!$H$28),"",'El Salvador 2012'!$H$28)</f>
        <v>December</v>
      </c>
      <c r="AF12" s="538">
        <f>IF(ISBLANK('El Salvador 2012'!$G$29),"",'El Salvador 2012'!$G$29)</f>
        <v>1464000</v>
      </c>
      <c r="AG12" s="535" t="str">
        <f>IF(ISBLANK('El Salvador 2012'!$E$30),"",'El Salvador 2012'!$E$30)</f>
        <v>01/11 - 03/12</v>
      </c>
      <c r="AH12" s="535" t="str">
        <f>IF(ISBLANK('El Salvador 2012'!$G$30),"",'El Salvador 2012'!$G$30)</f>
        <v>Ministry of Health</v>
      </c>
      <c r="AI12" s="535" t="str">
        <f>IF(ISBLANK('El Salvador 2012'!$H$31),"",'El Salvador 2012'!$H$31)</f>
        <v>No</v>
      </c>
      <c r="AJ12" s="538" t="str">
        <f>IF(ISBLANK('El Salvador 2012'!$H$32),"",'El Salvador 2012'!$H$32)</f>
        <v>Yes</v>
      </c>
      <c r="AK12" s="538">
        <f>IF(ISBLANK('El Salvador 2012'!$E$35),"",'El Salvador 2012'!$E$35)</f>
        <v>1058225</v>
      </c>
      <c r="AL12" s="537" t="str">
        <f>IF(ISBLANK('El Salvador 2012'!$F$35),"",'El Salvador 2012'!$F$35)</f>
        <v>01/11 - 12/11</v>
      </c>
      <c r="AM12" s="537" t="str">
        <f>IF(ISBLANK('El Salvador 2012'!$G$35),"",'El Salvador 2012'!$G$35)</f>
        <v>Family Planning Coordinator (Ministry of Health)</v>
      </c>
      <c r="AN12" s="537" t="str">
        <f>IF(ISBLANK('El Salvador 2012'!$H$35),"",'El Salvador 2012'!$H$35)</f>
        <v/>
      </c>
      <c r="AO12" s="537" t="str">
        <f>IF(ISBLANK('El Salvador 2012'!$H$37),"",'El Salvador 2012'!$H$37)</f>
        <v>Yes</v>
      </c>
      <c r="AP12" s="537" t="str">
        <f>IF(ISBLANK('El Salvador 2012'!$D$40),"",'El Salvador 2012'!$D$40)</f>
        <v>Yes</v>
      </c>
      <c r="AQ12" s="537" t="str">
        <f>IF(ISBLANK('El Salvador 2012'!$D$41),"",'El Salvador 2012'!$D$41)</f>
        <v>Government of El Salvador budget</v>
      </c>
      <c r="AR12" s="538">
        <f>IF(ISBLANK('El Salvador 2012'!$E$40),"",'El Salvador 2012'!$E$40)</f>
        <v>977674</v>
      </c>
      <c r="AS12" s="538" t="str">
        <f>IF(ISBLANK('El Salvador 2012'!$F$40),"",'El Salvador 2012'!$F$40)</f>
        <v>01/11 - 12/11</v>
      </c>
      <c r="AT12" s="538" t="str">
        <f>IF(ISBLANK('El Salvador 2012'!$G$40),"",'El Salvador 2012'!$G$40)</f>
        <v>PipeLine</v>
      </c>
      <c r="AU12" s="537" t="str">
        <f>IF(ISBLANK('El Salvador 2012'!$H$40),"",'El Salvador 2012'!$H$40)</f>
        <v/>
      </c>
      <c r="AV12" s="537" t="str">
        <f>IF(ISBLANK('El Salvador 2012'!$D$42),"",'El Salvador 2012'!$D$42)</f>
        <v>No</v>
      </c>
      <c r="AW12" s="538" t="str">
        <f>IF(ISBLANK('El Salvador 2012'!$D$43),"",'El Salvador 2012'!$D$43)</f>
        <v>N/A</v>
      </c>
      <c r="AX12" s="538">
        <f>IF(ISBLANK('El Salvador 2012'!$E$42),"",'El Salvador 2012'!$E$42)</f>
        <v>0</v>
      </c>
      <c r="AY12" s="538" t="str">
        <f>IF(ISBLANK('El Salvador 2012'!$F$42),"",'El Salvador 2012'!$F$42)</f>
        <v>01/11 - 12/11</v>
      </c>
      <c r="AZ12" s="538" t="str">
        <f>IF(ISBLANK('El Salvador 2012'!$G$42),"",'El Salvador 2012'!$G$42)</f>
        <v/>
      </c>
      <c r="BA12" s="537" t="str">
        <f>IF(ISBLANK('El Salvador 2012'!$H$42),"",'El Salvador 2012'!$H$42)</f>
        <v/>
      </c>
      <c r="BB12" s="539">
        <f>IF(ISBLANK('El Salvador 2012'!$E$44),"",'El Salvador 2012'!$E$44)</f>
        <v>977674</v>
      </c>
      <c r="BC12" s="537" t="str">
        <f>IF(ISBLANK('El Salvador 2012'!$H$44),"",'El Salvador 2012'!$H$44)</f>
        <v/>
      </c>
      <c r="BD12" s="540"/>
      <c r="BE12" s="537" t="str">
        <f>IF(ISBLANK('El Salvador 2012'!$D$48),"",'El Salvador 2012'!$D$48)</f>
        <v>No</v>
      </c>
      <c r="BF12" s="538" t="str">
        <f>IF(ISBLANK('El Salvador 2012'!$D$49),"",'El Salvador 2012'!$D$49)</f>
        <v>N/A</v>
      </c>
      <c r="BG12" s="538">
        <f>IF(ISBLANK('El Salvador 2012'!$E$48),"",'El Salvador 2012'!$E$48)</f>
        <v>0</v>
      </c>
      <c r="BH12" s="538" t="str">
        <f>IF(ISBLANK('El Salvador 2012'!$F$48),"",'El Salvador 2012'!$F$48)</f>
        <v>01/11 - 12/11</v>
      </c>
      <c r="BI12" s="538" t="str">
        <f>IF(ISBLANK('El Salvador 2012'!$G$48),"",'El Salvador 2012'!$G$48)</f>
        <v/>
      </c>
      <c r="BJ12" s="537" t="str">
        <f>IF(ISBLANK('El Salvador 2012'!$H$48),"",'El Salvador 2012'!$H$48)</f>
        <v/>
      </c>
      <c r="BK12" s="537" t="str">
        <f>IF(ISBLANK('El Salvador 2012'!$D$50),"",'El Salvador 2012'!$D$50)</f>
        <v>No</v>
      </c>
      <c r="BL12" s="538">
        <f>IF(ISBLANK('El Salvador 2012'!$E$50),"",'El Salvador 2012'!$E$50)</f>
        <v>0</v>
      </c>
      <c r="BM12" s="552" t="str">
        <f>IF(ISBLANK('El Salvador 2012'!$F$50),"",'El Salvador 2012'!$F$50)</f>
        <v>01/11 - 12/11</v>
      </c>
      <c r="BN12" s="538" t="str">
        <f>IF(ISBLANK('El Salvador 2012'!$G$50),"",'El Salvador 2012'!$G$50)</f>
        <v/>
      </c>
      <c r="BO12" s="538" t="str">
        <f>IF(ISBLANK('El Salvador 2012'!$H$50),"",'El Salvador 2012'!$H$50)</f>
        <v/>
      </c>
      <c r="BP12" s="537" t="str">
        <f>IF(ISBLANK('El Salvador 2012'!$D$51),"",'El Salvador 2012'!$D$51)</f>
        <v>No</v>
      </c>
      <c r="BQ12" s="538">
        <f>IF(ISBLANK('El Salvador 2012'!$E$51),"",'El Salvador 2012'!$E$51)</f>
        <v>0</v>
      </c>
      <c r="BR12" s="537" t="str">
        <f>IF(ISBLANK('El Salvador 2012'!$F$51),"",'El Salvador 2012'!$F$51)</f>
        <v>01/11 - 12/11</v>
      </c>
      <c r="BS12" s="538" t="str">
        <f>IF(ISBLANK('El Salvador 2012'!$G$51),"",'El Salvador 2012'!$G$51)</f>
        <v/>
      </c>
      <c r="BT12" s="538" t="str">
        <f>IF(ISBLANK('El Salvador 2012'!$H$51),"",'El Salvador 2012'!$H$51)</f>
        <v/>
      </c>
      <c r="BU12" s="539">
        <f>IF(ISBLANK('El Salvador 2012'!$E$52),"",'El Salvador 2012'!$E$52)</f>
        <v>0</v>
      </c>
      <c r="BV12" s="538" t="str">
        <f>IF(ISBLANK('El Salvador 2012'!$H$52),"",'El Salvador 2012'!$H$52)</f>
        <v/>
      </c>
      <c r="BW12" s="541">
        <f>IF(ISBLANK('El Salvador 2012'!$F$55),"",'El Salvador 2012'!$F$55)</f>
        <v>1</v>
      </c>
      <c r="BX12" s="537" t="str">
        <f>IF(ISBLANK('El Salvador 2012'!$G$55),"",'El Salvador 2012'!$G$55)</f>
        <v/>
      </c>
      <c r="BY12" s="541">
        <f>IF(ISBLANK('El Salvador 2012'!$F$56),"",'El Salvador 2012'!$F$56)</f>
        <v>0.66781010928961748</v>
      </c>
      <c r="BZ12" s="537" t="str">
        <f>IF(ISBLANK('El Salvador 2012'!$G$56),"",'El Salvador 2012'!$G$56)</f>
        <v/>
      </c>
      <c r="CA12" s="537" t="str">
        <f>IF(ISBLANK('El Salvador 2012'!$F$57),"",'El Salvador 2012'!$F$57)</f>
        <v>Don't know</v>
      </c>
      <c r="CB12" s="537" t="str">
        <f>IF(ISBLANK('El Salvador 2012'!$G$57),"",'El Salvador 2012'!$G$57)</f>
        <v xml:space="preserve">On a yearly basis, the MOH requests additional budget to cover total need. This is usually approved, but data is not available to confirm whether the remaining 33% of need was covered mid-year. </v>
      </c>
      <c r="CC12" s="537" t="str">
        <f>IF(ISBLANK('El Salvador 2012'!$F$59),"",'El Salvador 2012'!$F$59)</f>
        <v>The government and a third-party agent</v>
      </c>
      <c r="CD12" s="537" t="str">
        <f>IF(ISBLANK('El Salvador 2012'!$F$60),"",'El Salvador 2012'!$F$60)</f>
        <v>UNFPA</v>
      </c>
      <c r="CE12" s="537" t="str">
        <f>IF(ISBLANK('El Salvador 2012'!$F$61),"",'El Salvador 2012'!$F$61)</f>
        <v>No</v>
      </c>
      <c r="CF12" s="537" t="str">
        <f>IF(ISBLANK('El Salvador 2012'!$D$62),"",'El Salvador 2012'!$D$62)</f>
        <v/>
      </c>
      <c r="CG12" s="262"/>
      <c r="CH12" s="542"/>
      <c r="CI12" s="543" t="str">
        <f>IF(ISBLANK('El Salvador 2012'!$D$66),"",'El Salvador 2012'!$D$66)</f>
        <v>Yes</v>
      </c>
      <c r="CJ12" s="543" t="str">
        <f>IF(ISBLANK('El Salvador 2012'!$D$67),"",'El Salvador 2012'!$D$67)</f>
        <v>Yes</v>
      </c>
      <c r="CK12" s="543" t="str">
        <f>IF(ISBLANK('El Salvador 2012'!$D$68),"",'El Salvador 2012'!$D$68)</f>
        <v>Yes</v>
      </c>
      <c r="CL12" s="543" t="str">
        <f>IF(ISBLANK('El Salvador 2012'!$D$69),"",'El Salvador 2012'!$D$69)</f>
        <v>Yes</v>
      </c>
      <c r="CM12" s="543" t="str">
        <f>IF(ISBLANK('El Salvador 2012'!$D$70),"",'El Salvador 2012'!$D$70)</f>
        <v>Yes</v>
      </c>
      <c r="CN12" s="543" t="str">
        <f>IF(ISBLANK('El Salvador 2012'!$D$71),"",'El Salvador 2012'!$D$71)</f>
        <v>Yes</v>
      </c>
      <c r="CO12" s="543" t="str">
        <f>IF(ISBLANK('El Salvador 2012'!$D$72),"",'El Salvador 2012'!$D$72)</f>
        <v>Yes</v>
      </c>
      <c r="CP12" s="543" t="str">
        <f>IF(ISBLANK('El Salvador 2012'!$D$73),"",'El Salvador 2012'!$D$73)</f>
        <v>Yes</v>
      </c>
      <c r="CQ12" s="543" t="str">
        <f>IF(ISBLANK('El Salvador 2012'!$D$74),"",'El Salvador 2012'!$D$74)</f>
        <v>Yes</v>
      </c>
      <c r="CR12" s="543" t="str">
        <f>IF(ISBLANK('El Salvador 2012'!$D$75),"",'El Salvador 2012'!$D$75)</f>
        <v>Yes</v>
      </c>
      <c r="CS12" s="543" t="str">
        <f>IF(ISBLANK('El Salvador 2012'!$D$76),"",'El Salvador 2012'!$D$76)</f>
        <v>No</v>
      </c>
      <c r="CT12" s="543" t="str">
        <f>IF(ISBLANK('El Salvador 2012'!$D$77),"",'El Salvador 2012'!$D$77)</f>
        <v/>
      </c>
      <c r="CU12" s="542"/>
      <c r="CV12" s="543" t="str">
        <f>IF(ISBLANK('El Salvador 2012'!$F$66),"",'El Salvador 2012'!$F$66)</f>
        <v>Yes</v>
      </c>
      <c r="CW12" s="543" t="str">
        <f>IF(ISBLANK('El Salvador 2012'!$F$67),"",'El Salvador 2012'!$F$67)</f>
        <v>No</v>
      </c>
      <c r="CX12" s="543" t="str">
        <f>IF(ISBLANK('El Salvador 2012'!$F$68),"",'El Salvador 2012'!$F$68)</f>
        <v>Yes</v>
      </c>
      <c r="CY12" s="543" t="str">
        <f>IF(ISBLANK('El Salvador 2012'!$F$69),"",'El Salvador 2012'!$F$69)</f>
        <v>Yes</v>
      </c>
      <c r="CZ12" s="543" t="str">
        <f>IF(ISBLANK('El Salvador 2012'!$F$70),"",'El Salvador 2012'!$F$70)</f>
        <v>Yes</v>
      </c>
      <c r="DA12" s="543" t="str">
        <f>IF(ISBLANK('El Salvador 2012'!$F$71),"",'El Salvador 2012'!$F$71)</f>
        <v>Yes</v>
      </c>
      <c r="DB12" s="543" t="str">
        <f>IF(ISBLANK('El Salvador 2012'!$F$72),"",'El Salvador 2012'!$F$72)</f>
        <v>Yes</v>
      </c>
      <c r="DC12" s="543" t="str">
        <f>IF(ISBLANK('El Salvador 2012'!$F$73),"",'El Salvador 2012'!$F$73)</f>
        <v>No</v>
      </c>
      <c r="DD12" s="543" t="str">
        <f>IF(ISBLANK('El Salvador 2012'!$F$74),"",'El Salvador 2012'!$F$74)</f>
        <v>Yes</v>
      </c>
      <c r="DE12" s="543" t="str">
        <f>IF(ISBLANK('El Salvador 2012'!$F$75),"",'El Salvador 2012'!$F$75)</f>
        <v>Yes</v>
      </c>
      <c r="DF12" s="543" t="str">
        <f>IF(ISBLANK('El Salvador 2012'!$F$76),"",'El Salvador 2012'!$F$76)</f>
        <v>No</v>
      </c>
      <c r="DG12" s="543" t="str">
        <f>IF(ISBLANK('El Salvador 2012'!$F$77),"",'El Salvador 2012'!$F$77)</f>
        <v/>
      </c>
      <c r="DH12" s="544"/>
      <c r="DI12" s="543" t="str">
        <f>IF(ISBLANK('El Salvador 2012'!$G$66),"",'El Salvador 2012'!$G$66)</f>
        <v>Yes</v>
      </c>
      <c r="DJ12" s="543" t="str">
        <f>IF(ISBLANK('El Salvador 2012'!$G$67),"",'El Salvador 2012'!$G$67)</f>
        <v>Yes</v>
      </c>
      <c r="DK12" s="543" t="str">
        <f>IF(ISBLANK('El Salvador 2012'!$G$68),"",'El Salvador 2012'!$G$68)</f>
        <v>Yes</v>
      </c>
      <c r="DL12" s="543" t="str">
        <f>IF(ISBLANK('El Salvador 2012'!$G$69),"",'El Salvador 2012'!$G$69)</f>
        <v>Yes</v>
      </c>
      <c r="DM12" s="543" t="str">
        <f>IF(ISBLANK('El Salvador 2012'!$G$70),"",'El Salvador 2012'!$G$70)</f>
        <v>Yes</v>
      </c>
      <c r="DN12" s="543" t="str">
        <f>IF(ISBLANK('El Salvador 2012'!$G$71),"",'El Salvador 2012'!$G$71)</f>
        <v>Yes</v>
      </c>
      <c r="DO12" s="543" t="str">
        <f>IF(ISBLANK('El Salvador 2012'!$G$72),"",'El Salvador 2012'!$G$72)</f>
        <v>Yes</v>
      </c>
      <c r="DP12" s="543" t="str">
        <f>IF(ISBLANK('El Salvador 2012'!$G$73),"",'El Salvador 2012'!$G$73)</f>
        <v>Don't know</v>
      </c>
      <c r="DQ12" s="543" t="str">
        <f>IF(ISBLANK('El Salvador 2012'!$G$74),"",'El Salvador 2012'!$G$74)</f>
        <v>Yes</v>
      </c>
      <c r="DR12" s="543" t="str">
        <f>IF(ISBLANK('El Salvador 2012'!$G$75),"",'El Salvador 2012'!$G$75)</f>
        <v>Yes</v>
      </c>
      <c r="DS12" s="543" t="str">
        <f>IF(ISBLANK('El Salvador 2012'!$G$76),"",'El Salvador 2012'!$G$76)</f>
        <v>Yes</v>
      </c>
      <c r="DT12" s="543" t="str">
        <f>IF(ISBLANK('El Salvador 2012'!$G$77),"",'El Salvador 2012'!$G$77)</f>
        <v/>
      </c>
      <c r="DU12" s="544"/>
      <c r="DV12" s="543" t="str">
        <f>IF(ISBLANK('El Salvador 2012'!$H$66),"",'El Salvador 2012'!$H$66)</f>
        <v>Yes</v>
      </c>
      <c r="DW12" s="543" t="str">
        <f>IF(ISBLANK('El Salvador 2012'!$H$67),"",'El Salvador 2012'!$H$67)</f>
        <v>Don't know</v>
      </c>
      <c r="DX12" s="543" t="str">
        <f>IF(ISBLANK('El Salvador 2012'!$H$68),"",'El Salvador 2012'!$H$68)</f>
        <v>Yes</v>
      </c>
      <c r="DY12" s="543" t="str">
        <f>IF(ISBLANK('El Salvador 2012'!$H$69),"",'El Salvador 2012'!$H$69)</f>
        <v>Yes</v>
      </c>
      <c r="DZ12" s="543" t="str">
        <f>IF(ISBLANK('El Salvador 2012'!$H$70),"",'El Salvador 2012'!$H$70)</f>
        <v>Yes</v>
      </c>
      <c r="EA12" s="543" t="str">
        <f>IF(ISBLANK('El Salvador 2012'!$H$71),"",'El Salvador 2012'!$H$71)</f>
        <v>Yes</v>
      </c>
      <c r="EB12" s="543" t="str">
        <f>IF(ISBLANK('El Salvador 2012'!$H$72),"",'El Salvador 2012'!$H$72)</f>
        <v>Yes</v>
      </c>
      <c r="EC12" s="543" t="str">
        <f>IF(ISBLANK('El Salvador 2012'!$H$73),"",'El Salvador 2012'!$H$73)</f>
        <v>Don't know</v>
      </c>
      <c r="ED12" s="543" t="str">
        <f>IF(ISBLANK('El Salvador 2012'!$H$74),"",'El Salvador 2012'!$H$74)</f>
        <v>No</v>
      </c>
      <c r="EE12" s="543" t="str">
        <f>IF(ISBLANK('El Salvador 2012'!$H$75),"",'El Salvador 2012'!$H$75)</f>
        <v>No</v>
      </c>
      <c r="EF12" s="543" t="str">
        <f>IF(ISBLANK('El Salvador 2012'!$H$76),"",'El Salvador 2012'!$H$76)</f>
        <v>No</v>
      </c>
      <c r="EG12" s="543" t="str">
        <f>IF(ISBLANK('El Salvador 2012'!$H$77),"",'El Salvador 2012'!$H$77)</f>
        <v/>
      </c>
      <c r="EH12" s="543" t="str">
        <f>IF(ISBLANK('El Salvador 2012'!$D$78),"",'El Salvador 2012'!$D$78)</f>
        <v/>
      </c>
      <c r="EI12" s="545"/>
      <c r="EJ12" s="546" t="str">
        <f>IF(ISBLANK('El Salvador 2012'!$H$80),"",'El Salvador 2012'!$H$80)</f>
        <v>No</v>
      </c>
      <c r="EK12" s="546" t="str">
        <f>IF(ISBLANK('El Salvador 2012'!$C$83),"",'El Salvador 2012'!$C$83)</f>
        <v/>
      </c>
      <c r="EL12" s="546" t="str">
        <f>IF(ISBLANK('El Salvador 2012'!$D$83),"",'El Salvador 2012'!$D$83)</f>
        <v/>
      </c>
      <c r="EM12" s="546" t="str">
        <f>IF(ISBLANK('El Salvador 2012'!$F$83),"",'El Salvador 2012'!$F$83)</f>
        <v/>
      </c>
      <c r="EN12" s="546" t="str">
        <f>IF(ISBLANK('El Salvador 2012'!$G$83),"",'El Salvador 2012'!$G$83)</f>
        <v/>
      </c>
      <c r="EO12" s="546" t="str">
        <f>IF(ISBLANK('El Salvador 2012'!$F$84),"",'El Salvador 2012'!$F$84)</f>
        <v>Yes</v>
      </c>
      <c r="EP12" s="546" t="str">
        <f>IF(ISBLANK('El Salvador 2012'!$E$85),"",'El Salvador 2012'!$E$85)</f>
        <v>All Sectors</v>
      </c>
      <c r="EQ12" s="546" t="str">
        <f>IF(ISBLANK('El Salvador 2012'!$E$86),"",'El Salvador 2012'!$E$86)</f>
        <v>VAT 13% on the purchase price, customs clearance fee of 3%. Other - 5% of overhead charged by UNFPA as purchase agent.</v>
      </c>
      <c r="ER12" s="546" t="str">
        <f>IF(ISBLANK('El Salvador 2012'!$H$87),"",'El Salvador 2012'!$H$87)</f>
        <v>No</v>
      </c>
      <c r="ES12" s="546" t="str">
        <f>IF(ISBLANK('El Salvador 2012'!$D$88),"",'El Salvador 2012'!$D$88)</f>
        <v>N/A</v>
      </c>
      <c r="ET12" s="546" t="str">
        <f>IF(ISBLANK('El Salvador 2012'!$H$89),"",'El Salvador 2012'!$H$89)</f>
        <v>Don't know</v>
      </c>
      <c r="EU12" s="546" t="str">
        <f>IF(ISBLANK('El Salvador 2012'!$D$90),"",'El Salvador 2012'!$D$90)</f>
        <v>Don't know</v>
      </c>
      <c r="EV12" s="546" t="str">
        <f>IF(ISBLANK('El Salvador 2012'!$H$91),"",'El Salvador 2012'!$H$91)</f>
        <v>No</v>
      </c>
      <c r="EW12" s="546" t="str">
        <f>IF(ISBLANK('El Salvador 2012'!$C$94),"",'El Salvador 2012'!$C$94)</f>
        <v/>
      </c>
      <c r="EX12" s="546" t="str">
        <f>IF(ISBLANK('El Salvador 2012'!$E$94),"",'El Salvador 2012'!$E$94)</f>
        <v/>
      </c>
      <c r="EY12" s="546" t="str">
        <f>IF(ISBLANK('El Salvador 2012'!$G$94),"",'El Salvador 2012'!$G$94)</f>
        <v/>
      </c>
      <c r="EZ12" s="546" t="str">
        <f>IF(ISBLANK('El Salvador 2012'!$C$95),"",'El Salvador 2012'!$C$95)</f>
        <v/>
      </c>
      <c r="FA12" s="546" t="str">
        <f>IF(ISBLANK('El Salvador 2012'!$E$95),"",'El Salvador 2012'!$E$95)</f>
        <v/>
      </c>
      <c r="FB12" s="546" t="str">
        <f>IF(ISBLANK('El Salvador 2012'!$G$95),"",'El Salvador 2012'!$G$95)</f>
        <v/>
      </c>
      <c r="FC12" s="546" t="str">
        <f>IF(ISBLANK('El Salvador 2012'!$C$96),"",'El Salvador 2012'!$C$96)</f>
        <v/>
      </c>
      <c r="FD12" s="546" t="str">
        <f>IF(ISBLANK('El Salvador 2012'!$E$96),"",'El Salvador 2012'!$E$96)</f>
        <v/>
      </c>
      <c r="FE12" s="546" t="str">
        <f>IF(ISBLANK('El Salvador 2012'!$G$96),"",'El Salvador 2012'!$G$96)</f>
        <v/>
      </c>
      <c r="FF12" s="550"/>
      <c r="FG12" s="546" t="str">
        <f>IF(ISBLANK('El Salvador 2012'!$D$99),"",'El Salvador 2012'!$D$99)</f>
        <v>No</v>
      </c>
      <c r="FH12" s="546" t="str">
        <f>IF(ISBLANK('El Salvador 2012'!$E$99),"",'El Salvador 2012'!$E$99)</f>
        <v/>
      </c>
      <c r="FI12" s="546" t="str">
        <f>IF(ISBLANK('El Salvador 2012'!$H$99),"",'El Salvador 2012'!$H$99)</f>
        <v/>
      </c>
      <c r="FJ12" s="546" t="str">
        <f>IF(ISBLANK('El Salvador 2012'!$D$100),"",'El Salvador 2012'!$D$100)</f>
        <v>No</v>
      </c>
      <c r="FK12" s="546" t="str">
        <f>IF(ISBLANK('El Salvador 2012'!$E$100),"",'El Salvador 2012'!$E$100)</f>
        <v/>
      </c>
      <c r="FL12" s="546" t="str">
        <f>IF(ISBLANK('El Salvador 2012'!$H$100),"",'El Salvador 2012'!$H$100)</f>
        <v/>
      </c>
      <c r="FM12" s="546" t="str">
        <f>IF(ISBLANK('El Salvador 2012'!$D$101),"",'El Salvador 2012'!$D$101)</f>
        <v>No</v>
      </c>
      <c r="FN12" s="546" t="str">
        <f>IF(ISBLANK('El Salvador 2012'!$E$101),"",'El Salvador 2012'!$E$101)</f>
        <v/>
      </c>
      <c r="FO12" s="546" t="str">
        <f>IF(ISBLANK('El Salvador 2012'!$H$101),"",'El Salvador 2012'!$H$101)</f>
        <v/>
      </c>
      <c r="FP12" s="547"/>
      <c r="FQ12" s="546" t="str">
        <f>IF(ISBLANK('El Salvador 2012'!$G$104),"",'El Salvador 2012'!$G$104)</f>
        <v>No</v>
      </c>
      <c r="FR12" s="546" t="str">
        <f>IF(ISBLANK('El Salvador 2012'!$G$105),"",'El Salvador 2012'!$G$105)</f>
        <v>No</v>
      </c>
      <c r="FS12" s="546" t="str">
        <f>IF(ISBLANK('El Salvador 2012'!$G$106),"",'El Salvador 2012'!$G$106)</f>
        <v>N/A</v>
      </c>
      <c r="FT12" s="546" t="str">
        <f>IF(ISBLANK('El Salvador 2012'!$D$107),"",'El Salvador 2012'!$D$107)</f>
        <v>N/A</v>
      </c>
      <c r="FU12" s="547"/>
      <c r="FV12" s="546" t="str">
        <f>IF(ISBLANK('El Salvador 2012'!$G$109),"",'El Salvador 2012'!$G$109)</f>
        <v>Yes</v>
      </c>
      <c r="FW12" s="546" t="str">
        <f>IF(ISBLANK('El Salvador 2012'!$G$110),"",'El Salvador 2012'!$G$110)</f>
        <v>Yes</v>
      </c>
      <c r="FX12" s="546" t="str">
        <f>IF(ISBLANK('El Salvador 2012'!$G$111),"",'El Salvador 2012'!$G$111)</f>
        <v>Yes</v>
      </c>
      <c r="FY12" s="546" t="str">
        <f>IF(ISBLANK('El Salvador 2012'!$G$112),"",'El Salvador 2012'!$G$112)</f>
        <v>Yes</v>
      </c>
      <c r="FZ12" s="546" t="str">
        <f>IF(ISBLANK('El Salvador 2012'!$G$113),"",'El Salvador 2012'!$G$113)</f>
        <v>Yes</v>
      </c>
      <c r="GA12" s="546" t="str">
        <f>IF(ISBLANK('El Salvador 2012'!$G$114),"",'El Salvador 2012'!$G$114)</f>
        <v>Yes</v>
      </c>
      <c r="GB12" s="546" t="str">
        <f>IF(ISBLANK('El Salvador 2012'!$G$115),"",'El Salvador 2012'!$G$115)</f>
        <v>No</v>
      </c>
      <c r="GC12" s="546" t="str">
        <f>IF(ISBLANK('El Salvador 2012'!$G$116),"",'El Salvador 2012'!$G$116)</f>
        <v>No</v>
      </c>
      <c r="GD12" s="546" t="str">
        <f>IF(ISBLANK('El Salvador 2012'!$G$117),"",'El Salvador 2012'!$G$117)</f>
        <v>No</v>
      </c>
      <c r="GE12" s="546" t="str">
        <f>IF(ISBLANK('El Salvador 2012'!$G$118),"",'El Salvador 2012'!$G$118)</f>
        <v>Don't know</v>
      </c>
      <c r="GF12" s="546" t="str">
        <f>IF(ISBLANK('El Salvador 2012'!$F$119),"",'El Salvador 2012'!$F$119)</f>
        <v>Don't know</v>
      </c>
      <c r="GG12" s="546">
        <f>IF(ISBLANK('El Salvador 2012'!$F$120),"",'El Salvador 2012'!$F$120)</f>
        <v>2009</v>
      </c>
      <c r="GH12" s="546" t="str">
        <f>IF(ISBLANK('El Salvador 2012'!$D$121),"",'El Salvador 2012'!$D$121)</f>
        <v>Official List of Essential Medicines (10th Version), MOH</v>
      </c>
      <c r="GI12" s="546" t="str">
        <f>IF(ISBLANK('El Salvador 2012'!$D$122),"",'El Salvador 2012'!$D$122)</f>
        <v/>
      </c>
      <c r="GJ12" s="547"/>
      <c r="GK12" s="546" t="str">
        <f>IF(ISBLANK('El Salvador 2012'!$F$124),"",'El Salvador 2012'!$F$124)</f>
        <v>N/A</v>
      </c>
      <c r="GL12" s="546" t="str">
        <f>IF(ISBLANK('El Salvador 2012'!$G$125),"",'El Salvador 2012'!$G$125)</f>
        <v>N/A</v>
      </c>
      <c r="GM12" s="546" t="str">
        <f>IF(ISBLANK('El Salvador 2012'!$G$126),"",'El Salvador 2012'!$G$126)</f>
        <v>N/A</v>
      </c>
      <c r="GN12" s="546" t="str">
        <f>IF(ISBLANK('El Salvador 2012'!$G$127),"",'El Salvador 2012'!$G$127)</f>
        <v>N/A</v>
      </c>
      <c r="GO12" s="546" t="str">
        <f>IF(ISBLANK('El Salvador 2012'!$G$128),"",'El Salvador 2012'!$G$128)</f>
        <v>N/A</v>
      </c>
      <c r="GP12" s="546" t="str">
        <f>IF(ISBLANK('El Salvador 2012'!$D$129),"",'El Salvador 2012'!$D$129)</f>
        <v>Document not available on IMF's website</v>
      </c>
      <c r="GQ12" s="555"/>
      <c r="GR12" s="548" t="str">
        <f>IF(ISBLANK('El Salvador 2012'!$G$131),"",'El Salvador 2012'!$G$131)</f>
        <v>Yes</v>
      </c>
      <c r="GS12" s="549"/>
      <c r="GT12" s="548" t="str">
        <f>IF(ISBLANK('El Salvador 2012'!$G$133),"",'El Salvador 2012'!$G$133)</f>
        <v>Yes</v>
      </c>
      <c r="GU12" s="548" t="str">
        <f>IF(ISBLANK('El Salvador 2012'!$G$134),"",'El Salvador 2012'!$G$134)</f>
        <v>N/A</v>
      </c>
      <c r="GV12" s="548" t="str">
        <f>IF(ISBLANK('El Salvador 2012'!$G$135),"",'El Salvador 2012'!$G$135)</f>
        <v>Yes</v>
      </c>
      <c r="GW12" s="548" t="str">
        <f>IF(ISBLANK('El Salvador 2012'!$G$136),"",'El Salvador 2012'!$G$136)</f>
        <v>Don't know</v>
      </c>
      <c r="GX12" s="548" t="str">
        <f>IF(ISBLANK('El Salvador 2012'!$G$137),"",'El Salvador 2012'!$G$137)</f>
        <v>No</v>
      </c>
      <c r="GY12" s="548" t="str">
        <f>IF(ISBLANK('El Salvador 2012'!$G$138),"",'El Salvador 2012'!$G$138)</f>
        <v>No</v>
      </c>
      <c r="GZ12" s="548" t="str">
        <f>IF(ISBLANK('El Salvador 2012'!$G$139),"",'El Salvador 2012'!$G$139)</f>
        <v>N/A</v>
      </c>
      <c r="HA12" s="548" t="str">
        <f>IF(ISBLANK('El Salvador 2012'!$G$140),"",'El Salvador 2012'!$G$140)</f>
        <v>N/A</v>
      </c>
      <c r="HB12" s="548" t="str">
        <f>IF(ISBLANK('El Salvador 2012'!$G$141),"",'El Salvador 2012'!$G$141)</f>
        <v>N/A</v>
      </c>
      <c r="HC12" s="548" t="str">
        <f>IF(ISBLANK('El Salvador 2012'!$F$142),"",'El Salvador 2012'!$F$142)</f>
        <v>01/11 - 12/11</v>
      </c>
      <c r="HD12" s="548" t="str">
        <f>IF(ISBLANK('El Salvador 2012'!$F$143),"",'El Salvador 2012'!$F$143)</f>
        <v>Family Planning Coordinator (Ministry of Health)</v>
      </c>
      <c r="HE12" s="549"/>
      <c r="HF12" s="548" t="str">
        <f>IF(ISBLANK('El Salvador 2012'!$G$145),"",'El Salvador 2012'!$G$145)</f>
        <v>No</v>
      </c>
      <c r="HG12" s="548" t="str">
        <f>IF(ISBLANK('El Salvador 2012'!$G$146),"",'El Salvador 2012'!$G$146)</f>
        <v>Yes</v>
      </c>
      <c r="HH12" s="551" t="str">
        <f>IF(ISBLANK('El Salvador 2012'!$D$147),"",'El Salvador 2012'!$D$147)</f>
        <v>There was a delay in 2011 purchases because the renewal of the agreement between UNFPA and MOH for procurement services took more than 3 months. In light of graduation from USAID assistance, the CS committee has been absorbed into a broader RH committee.</v>
      </c>
      <c r="HI12" s="1111" t="s">
        <v>502</v>
      </c>
    </row>
    <row r="13" spans="1:217" ht="39.950000000000003" customHeight="1">
      <c r="A13" s="263" t="s">
        <v>509</v>
      </c>
      <c r="B13" s="154"/>
      <c r="C13" s="536" t="str">
        <f>IF(ISBLANK('Ethiopia 2012'!$H$12),"",'Ethiopia 2012'!$H$12)</f>
        <v>Yes</v>
      </c>
      <c r="D13" s="536" t="str">
        <f>IF(ISBLANK('Ethiopia 2012'!$D$13),"",'Ethiopia 2012'!$D$13)</f>
        <v>Family Planning Technical Working Group (FPTWG)</v>
      </c>
      <c r="E13" s="557"/>
      <c r="F13" s="536" t="str">
        <f>IF(ISBLANK('Ethiopia 2012'!$D$15),"",'Ethiopia 2012'!$D$15)</f>
        <v>Yes</v>
      </c>
      <c r="G13" s="536" t="str">
        <f>IF(ISBLANK('Ethiopia 2012'!$F$15),"",'Ethiopia 2012'!$F$15)</f>
        <v>DKT</v>
      </c>
      <c r="H13" s="536" t="str">
        <f>IF(ISBLANK('Ethiopia 2012'!$D$16),"",'Ethiopia 2012'!$D$16)</f>
        <v>Yes</v>
      </c>
      <c r="I13" s="536" t="str">
        <f>IF(ISBLANK('Ethiopia 2012'!$F$16),"",'Ethiopia 2012'!$F$16)</f>
        <v>Family Guidance Association of Ethiopia, Marie Stopes International Ethiopia, Integrated Family Health Programs, Engender Health, Ipas, Population Council, Family Health International, Consertium of Reproductive Health Association Ethiopia (CORHA)</v>
      </c>
      <c r="J13" s="536" t="str">
        <f>IF(ISBLANK('Ethiopia 2012'!$D$17),"",'Ethiopia 2012'!$D$17)</f>
        <v>No</v>
      </c>
      <c r="K13" s="536" t="str">
        <f>IF(ISBLANK('Ethiopia 2012'!$F$17),"",'Ethiopia 2012'!$F$17)</f>
        <v/>
      </c>
      <c r="L13" s="536" t="str">
        <f>IF(ISBLANK('Ethiopia 2012'!$D$18),"",'Ethiopia 2012'!$D$18)</f>
        <v>Yes</v>
      </c>
      <c r="M13" s="536" t="str">
        <f>IF(ISBLANK('Ethiopia 2012'!$F$18),"",'Ethiopia 2012'!$F$18)</f>
        <v>USAID, Packard Foundation</v>
      </c>
      <c r="N13" s="536" t="str">
        <f>IF(ISBLANK('Ethiopia 2012'!$D$19),"",'Ethiopia 2012'!$D$19)</f>
        <v>Yes</v>
      </c>
      <c r="O13" s="536" t="str">
        <f>IF(ISBLANK('Ethiopia 2012'!$F$19),"",'Ethiopia 2012'!$F$19)</f>
        <v>UNFPA, WHO</v>
      </c>
      <c r="P13" s="536" t="str">
        <f>IF(ISBLANK('Ethiopia 2012'!$D$20),"",'Ethiopia 2012'!$D$20)</f>
        <v>Yes</v>
      </c>
      <c r="Q13" s="536" t="str">
        <f>IF(ISBLANK('Ethiopia 2012'!$F$20),"",'Ethiopia 2012'!$F$20)</f>
        <v>Urban Health Promotion and Disease Prevention Directorate &amp; Maternal Newborn and Child Health Coordinator</v>
      </c>
      <c r="R13" s="536" t="str">
        <f>IF(ISBLANK('Ethiopia 2012'!$D$21),"",'Ethiopia 2012'!$D$21)</f>
        <v>No</v>
      </c>
      <c r="S13" s="536" t="str">
        <f>IF(ISBLANK('Ethiopia 2012'!$F$21),"",'Ethiopia 2012'!$F$21)</f>
        <v/>
      </c>
      <c r="T13" s="536" t="str">
        <f>IF(ISBLANK('Ethiopia 2012'!$D$22),"",'Ethiopia 2012'!$D$22)</f>
        <v>Yes</v>
      </c>
      <c r="U13" s="536" t="str">
        <f>IF(ISBLANK('Ethiopia 2012'!$F$22),"",'Ethiopia 2012'!$F$22)</f>
        <v>Population Department of Ministry of Finance and Economic Development (MOFED)</v>
      </c>
      <c r="V13" s="536" t="str">
        <f>IF(ISBLANK('Ethiopia 2012'!$D$23),"",'Ethiopia 2012'!$D$23)</f>
        <v>Yes</v>
      </c>
      <c r="W13" s="536" t="str">
        <f>IF(ISBLANK('Ethiopia 2012'!$F$23),"",'Ethiopia 2012'!$F$23)</f>
        <v>JHIPIEGO/ACCESS</v>
      </c>
      <c r="X13" s="536" t="str">
        <f>IF(ISBLANK('Ethiopia 2012'!$H$24),"",'Ethiopia 2012'!$H$24)</f>
        <v>6 or more times</v>
      </c>
      <c r="Y13" s="536" t="str">
        <f>IF(ISBLANK('Ethiopia 2012'!$H$25),"",'Ethiopia 2012'!$H$25)</f>
        <v>No</v>
      </c>
      <c r="Z13" s="536" t="str">
        <f>IF(ISBLANK('Ethiopia 2012'!$D$26),"",'Ethiopia 2012'!$D$26)</f>
        <v>Yes</v>
      </c>
      <c r="AA13" s="536" t="str">
        <f>IF(ISBLANK('Ethiopia 2012'!$F$26),"",'Ethiopia 2012'!$F$26)</f>
        <v>FMOH</v>
      </c>
      <c r="AB13" s="536" t="str">
        <f>IF(ISBLANK('Ethiopia 2012'!$H$26),"",'Ethiopia 2012'!$H$26)</f>
        <v xml:space="preserve">Urban Health Extension Directorate and MNCH Coordinator </v>
      </c>
      <c r="AC13" s="155"/>
      <c r="AD13" s="537" t="str">
        <f>IF(ISBLANK('Ethiopia 2012'!$F$28),"",'Ethiopia 2012'!$F$28)</f>
        <v>July</v>
      </c>
      <c r="AE13" s="537" t="str">
        <f>IF(ISBLANK('Ethiopia 2012'!$H$28),"",'Ethiopia 2012'!$H$28)</f>
        <v>June</v>
      </c>
      <c r="AF13" s="538">
        <f>IF(ISBLANK('Ethiopia 2012'!$G$29),"",'Ethiopia 2012'!$G$29)</f>
        <v>34000000</v>
      </c>
      <c r="AG13" s="535" t="str">
        <f>IF(ISBLANK('Ethiopia 2012'!$E$30),"",'Ethiopia 2012'!$E$30)</f>
        <v>07/10-06/11</v>
      </c>
      <c r="AH13" s="535" t="str">
        <f>IF(ISBLANK('Ethiopia 2012'!$G$30),"",'Ethiopia 2012'!$G$30)</f>
        <v xml:space="preserve">Ministry of Health and Regional Health Bureaus (RHBs) with technical assistance from the USAID | DELIVER PROJECT </v>
      </c>
      <c r="AI13" s="535" t="str">
        <f>IF(ISBLANK('Ethiopia 2012'!$H$31),"",'Ethiopia 2012'!$H$31)</f>
        <v>Yes</v>
      </c>
      <c r="AJ13" s="538" t="str">
        <f>IF(ISBLANK('Ethiopia 2012'!$H$32),"",'Ethiopia 2012'!$H$32)</f>
        <v>Yes</v>
      </c>
      <c r="AK13" s="538">
        <f>IF(ISBLANK('Ethiopia 2012'!$E$35),"",'Ethiopia 2012'!$E$35)</f>
        <v>6600000</v>
      </c>
      <c r="AL13" s="537" t="str">
        <f>IF(ISBLANK('Ethiopia 2012'!$F$35),"",'Ethiopia 2012'!$F$35)</f>
        <v>07/10-06/11</v>
      </c>
      <c r="AM13" s="537" t="str">
        <f>IF(ISBLANK('Ethiopia 2012'!$G$35),"",'Ethiopia 2012'!$G$35)</f>
        <v>Ministry Records</v>
      </c>
      <c r="AN13" s="537" t="str">
        <f>IF(ISBLANK('Ethiopia 2012'!$H$35),"",'Ethiopia 2012'!$H$35)</f>
        <v/>
      </c>
      <c r="AO13" s="537" t="str">
        <f>IF(ISBLANK('Ethiopia 2012'!$H$37),"",'Ethiopia 2012'!$H$37)</f>
        <v>No</v>
      </c>
      <c r="AP13" s="537" t="str">
        <f>IF(ISBLANK('Ethiopia 2012'!$D$40),"",'Ethiopia 2012'!$D$40)</f>
        <v>No</v>
      </c>
      <c r="AQ13" s="537" t="str">
        <f>IF(ISBLANK('Ethiopia 2012'!$D$41),"",'Ethiopia 2012'!$D$41)</f>
        <v>N/A</v>
      </c>
      <c r="AR13" s="538">
        <f>IF(ISBLANK('Ethiopia 2012'!$E$40),"",'Ethiopia 2012'!$E$40)</f>
        <v>0</v>
      </c>
      <c r="AS13" s="538" t="str">
        <f>IF(ISBLANK('Ethiopia 2012'!$F$40),"",'Ethiopia 2012'!$F$40)</f>
        <v>07/10-06/11</v>
      </c>
      <c r="AT13" s="538" t="str">
        <f>IF(ISBLANK('Ethiopia 2012'!$G$40),"",'Ethiopia 2012'!$G$40)</f>
        <v/>
      </c>
      <c r="AU13" s="537" t="str">
        <f>IF(ISBLANK('Ethiopia 2012'!$H$40),"",'Ethiopia 2012'!$H$40)</f>
        <v/>
      </c>
      <c r="AV13" s="537" t="str">
        <f>IF(ISBLANK('Ethiopia 2012'!$D$42),"",'Ethiopia 2012'!$D$42)</f>
        <v>No</v>
      </c>
      <c r="AW13" s="538" t="str">
        <f>IF(ISBLANK('Ethiopia 2012'!$D$43),"",'Ethiopia 2012'!$D$43)</f>
        <v>N/A</v>
      </c>
      <c r="AX13" s="538">
        <f>IF(ISBLANK('Ethiopia 2012'!$E$42),"",'Ethiopia 2012'!$E$42)</f>
        <v>0</v>
      </c>
      <c r="AY13" s="538" t="str">
        <f>IF(ISBLANK('Ethiopia 2012'!$F$42),"",'Ethiopia 2012'!$F$42)</f>
        <v>07/10-06/11</v>
      </c>
      <c r="AZ13" s="538" t="str">
        <f>IF(ISBLANK('Ethiopia 2012'!$G$42),"",'Ethiopia 2012'!$G$42)</f>
        <v/>
      </c>
      <c r="BA13" s="537" t="str">
        <f>IF(ISBLANK('Ethiopia 2012'!$H$42),"",'Ethiopia 2012'!$H$42)</f>
        <v xml:space="preserve">The FMOH was waIting an approval from the World Bank to use the basket fund. </v>
      </c>
      <c r="BB13" s="539">
        <f>IF(ISBLANK('Ethiopia 2012'!$E$44),"",'Ethiopia 2012'!$E$44)</f>
        <v>0</v>
      </c>
      <c r="BC13" s="537" t="str">
        <f>IF(ISBLANK('Ethiopia 2012'!$H$44),"",'Ethiopia 2012'!$H$44)</f>
        <v/>
      </c>
      <c r="BD13" s="540"/>
      <c r="BE13" s="537" t="str">
        <f>IF(ISBLANK('Ethiopia 2012'!$D$48),"",'Ethiopia 2012'!$D$48)</f>
        <v>Yes</v>
      </c>
      <c r="BF13" s="538" t="str">
        <f>IF(ISBLANK('Ethiopia 2012'!$D$49),"",'Ethiopia 2012'!$D$49)</f>
        <v xml:space="preserve">USAID, UNFPA </v>
      </c>
      <c r="BG13" s="538">
        <f>IF(ISBLANK('Ethiopia 2012'!$E$48),"",'Ethiopia 2012'!$E$48)</f>
        <v>16892463</v>
      </c>
      <c r="BH13" s="538" t="str">
        <f>IF(ISBLANK('Ethiopia 2012'!$F$48),"",'Ethiopia 2012'!$F$48)</f>
        <v>07/10-06/11</v>
      </c>
      <c r="BI13" s="538" t="str">
        <f>IF(ISBLANK('Ethiopia 2012'!$G$48),"",'Ethiopia 2012'!$G$48)</f>
        <v>RHInterchange</v>
      </c>
      <c r="BJ13" s="537" t="str">
        <f>IF(ISBLANK('Ethiopia 2012'!$H$48),"",'Ethiopia 2012'!$H$48)</f>
        <v/>
      </c>
      <c r="BK13" s="537" t="str">
        <f>IF(ISBLANK('Ethiopia 2012'!$D$50),"",'Ethiopia 2012'!$D$50)</f>
        <v>Don't know</v>
      </c>
      <c r="BL13" s="538" t="str">
        <f>IF(ISBLANK('Ethiopia 2012'!$E$50),"",'Ethiopia 2012'!$E$50)</f>
        <v/>
      </c>
      <c r="BM13" s="538" t="str">
        <f>IF(ISBLANK('Ethiopia 2012'!$F$50),"",'Ethiopia 2012'!$F$50)</f>
        <v>07/10-06/11</v>
      </c>
      <c r="BN13" s="538" t="str">
        <f>IF(ISBLANK('Ethiopia 2012'!$G$50),"",'Ethiopia 2012'!$G$50)</f>
        <v/>
      </c>
      <c r="BO13" s="538" t="str">
        <f>IF(ISBLANK('Ethiopia 2012'!$H$50),"",'Ethiopia 2012'!$H$50)</f>
        <v xml:space="preserve"> </v>
      </c>
      <c r="BP13" s="537" t="str">
        <f>IF(ISBLANK('Ethiopia 2012'!$D$51),"",'Ethiopia 2012'!$D$51)</f>
        <v>No</v>
      </c>
      <c r="BQ13" s="538">
        <f>IF(ISBLANK('Ethiopia 2012'!$E$51),"",'Ethiopia 2012'!$E$51)</f>
        <v>0</v>
      </c>
      <c r="BR13" s="537" t="str">
        <f>IF(ISBLANK('Ethiopia 2012'!$F$51),"",'Ethiopia 2012'!$F$51)</f>
        <v>07/10-06/11</v>
      </c>
      <c r="BS13" s="538" t="str">
        <f>IF(ISBLANK('Ethiopia 2012'!$G$51),"",'Ethiopia 2012'!$G$51)</f>
        <v/>
      </c>
      <c r="BT13" s="538" t="str">
        <f>IF(ISBLANK('Ethiopia 2012'!$H$51),"",'Ethiopia 2012'!$H$51)</f>
        <v xml:space="preserve">Ethiopia has not started to use GF money for contraceptive procurement. </v>
      </c>
      <c r="BU13" s="539">
        <f>IF(ISBLANK('Ethiopia 2012'!$E$52),"",'Ethiopia 2012'!$E$52)</f>
        <v>16892463</v>
      </c>
      <c r="BV13" s="538" t="str">
        <f>IF(ISBLANK('Ethiopia 2012'!$H$52),"",'Ethiopia 2012'!$H$52)</f>
        <v>This amount does not include any Global Fund grants that might have been used to procure condoms.</v>
      </c>
      <c r="BW13" s="541">
        <f>IF(ISBLANK('Ethiopia 2012'!$F$55),"",'Ethiopia 2012'!$F$55)</f>
        <v>0</v>
      </c>
      <c r="BX13" s="537" t="str">
        <f>IF(ISBLANK('Ethiopia 2012'!$G$55),"",'Ethiopia 2012'!$G$55)</f>
        <v xml:space="preserve">The allocated government funds were not spent during this period. This is basically because of the (1) lengthy government  procurement process, particularly for internally generated funds, and (2) delay in the approval of basket funds from the World Bank. </v>
      </c>
      <c r="BY13" s="541">
        <f>IF(ISBLANK('Ethiopia 2012'!$F$56),"",'Ethiopia 2012'!$F$56)</f>
        <v>0.49683714705882354</v>
      </c>
      <c r="BZ13" s="537" t="str">
        <f>IF(ISBLANK('Ethiopia 2012'!$G$56),"",'Ethiopia 2012'!$G$56)</f>
        <v/>
      </c>
      <c r="CA13" s="537" t="str">
        <f>IF(ISBLANK('Ethiopia 2012'!$F$57),"",'Ethiopia 2012'!$F$57)</f>
        <v>Yes</v>
      </c>
      <c r="CB13" s="537" t="str">
        <f>IF(ISBLANK('Ethiopia 2012'!$G$57),"",'Ethiopia 2012'!$G$57)</f>
        <v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v>
      </c>
      <c r="CC13" s="537" t="str">
        <f>IF(ISBLANK('Ethiopia 2012'!$F$59),"",'Ethiopia 2012'!$F$59)</f>
        <v>The government (e.g., Central Medical Stores, MOH logistics unit, MOH procurement unit)</v>
      </c>
      <c r="CD13" s="537" t="str">
        <f>IF(ISBLANK('Ethiopia 2012'!$F$60),"",'Ethiopia 2012'!$F$60)</f>
        <v xml:space="preserve">Pharmaceutical Fund and Supply Agency (PFSA) </v>
      </c>
      <c r="CE13" s="537" t="str">
        <f>IF(ISBLANK('Ethiopia 2012'!$F$61),"",'Ethiopia 2012'!$F$61)</f>
        <v>Yes</v>
      </c>
      <c r="CF13" s="537" t="str">
        <f>IF(ISBLANK('Ethiopia 2012'!$D$62),"",'Ethiopia 2012'!$D$62)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CG13" s="262"/>
      <c r="CH13" s="542"/>
      <c r="CI13" s="543" t="str">
        <f>IF(ISBLANK('Ethiopia 2012'!$D$66),"",'Ethiopia 2012'!$D$66)</f>
        <v>Yes</v>
      </c>
      <c r="CJ13" s="543" t="str">
        <f>IF(ISBLANK('Ethiopia 2012'!$D$67),"",'Ethiopia 2012'!$D$67)</f>
        <v>Yes</v>
      </c>
      <c r="CK13" s="543" t="str">
        <f>IF(ISBLANK('Ethiopia 2012'!$D$68),"",'Ethiopia 2012'!$D$68)</f>
        <v>Yes</v>
      </c>
      <c r="CL13" s="543" t="str">
        <f>IF(ISBLANK('Ethiopia 2012'!$D$69),"",'Ethiopia 2012'!$D$69)</f>
        <v>Yes</v>
      </c>
      <c r="CM13" s="543" t="str">
        <f>IF(ISBLANK('Ethiopia 2012'!$D$70),"",'Ethiopia 2012'!$D$70)</f>
        <v>Yes</v>
      </c>
      <c r="CN13" s="543" t="str">
        <f>IF(ISBLANK('Ethiopia 2012'!$D$71),"",'Ethiopia 2012'!$D$71)</f>
        <v>Yes</v>
      </c>
      <c r="CO13" s="543" t="str">
        <f>IF(ISBLANK('Ethiopia 2012'!$D$72),"",'Ethiopia 2012'!$D$72)</f>
        <v>No</v>
      </c>
      <c r="CP13" s="543" t="str">
        <f>IF(ISBLANK('Ethiopia 2012'!$D$73),"",'Ethiopia 2012'!$D$73)</f>
        <v>Yes</v>
      </c>
      <c r="CQ13" s="543" t="str">
        <f>IF(ISBLANK('Ethiopia 2012'!$D$74),"",'Ethiopia 2012'!$D$74)</f>
        <v>Yes</v>
      </c>
      <c r="CR13" s="543" t="str">
        <f>IF(ISBLANK('Ethiopia 2012'!$D$75),"",'Ethiopia 2012'!$D$75)</f>
        <v>Yes</v>
      </c>
      <c r="CS13" s="543" t="str">
        <f>IF(ISBLANK('Ethiopia 2012'!$D$76),"",'Ethiopia 2012'!$D$76)</f>
        <v>No</v>
      </c>
      <c r="CT13" s="543" t="str">
        <f>IF(ISBLANK('Ethiopia 2012'!$D$77),"",'Ethiopia 2012'!$D$77)</f>
        <v/>
      </c>
      <c r="CU13" s="542"/>
      <c r="CV13" s="543" t="str">
        <f>IF(ISBLANK('Ethiopia 2012'!$F$66),"",'Ethiopia 2012'!$F$66)</f>
        <v>Yes</v>
      </c>
      <c r="CW13" s="543" t="str">
        <f>IF(ISBLANK('Ethiopia 2012'!$F$67),"",'Ethiopia 2012'!$F$67)</f>
        <v>Yes</v>
      </c>
      <c r="CX13" s="543" t="str">
        <f>IF(ISBLANK('Ethiopia 2012'!$F$68),"",'Ethiopia 2012'!$F$68)</f>
        <v>Yes</v>
      </c>
      <c r="CY13" s="543" t="str">
        <f>IF(ISBLANK('Ethiopia 2012'!$F$69),"",'Ethiopia 2012'!$F$69)</f>
        <v>Yes</v>
      </c>
      <c r="CZ13" s="543" t="str">
        <f>IF(ISBLANK('Ethiopia 2012'!$F$70),"",'Ethiopia 2012'!$F$70)</f>
        <v>Yes</v>
      </c>
      <c r="DA13" s="543" t="str">
        <f>IF(ISBLANK('Ethiopia 2012'!$F$71),"",'Ethiopia 2012'!$F$71)</f>
        <v>Yes</v>
      </c>
      <c r="DB13" s="543" t="str">
        <f>IF(ISBLANK('Ethiopia 2012'!$F$72),"",'Ethiopia 2012'!$F$72)</f>
        <v>No</v>
      </c>
      <c r="DC13" s="543" t="str">
        <f>IF(ISBLANK('Ethiopia 2012'!$F$73),"",'Ethiopia 2012'!$F$73)</f>
        <v>Yes</v>
      </c>
      <c r="DD13" s="543" t="str">
        <f>IF(ISBLANK('Ethiopia 2012'!$F$74),"",'Ethiopia 2012'!$F$74)</f>
        <v>Yes</v>
      </c>
      <c r="DE13" s="543" t="str">
        <f>IF(ISBLANK('Ethiopia 2012'!$F$75),"",'Ethiopia 2012'!$F$75)</f>
        <v>Yes</v>
      </c>
      <c r="DF13" s="543" t="str">
        <f>IF(ISBLANK('Ethiopia 2012'!$F$76),"",'Ethiopia 2012'!$F$76)</f>
        <v>No</v>
      </c>
      <c r="DG13" s="543" t="str">
        <f>IF(ISBLANK('Ethiopia 2012'!$F$77),"",'Ethiopia 2012'!$F$77)</f>
        <v/>
      </c>
      <c r="DH13" s="544"/>
      <c r="DI13" s="543" t="str">
        <f>IF(ISBLANK('Ethiopia 2012'!$G$66),"",'Ethiopia 2012'!$G$66)</f>
        <v>Yes</v>
      </c>
      <c r="DJ13" s="543" t="str">
        <f>IF(ISBLANK('Ethiopia 2012'!$G$67),"",'Ethiopia 2012'!$G$67)</f>
        <v>Yes</v>
      </c>
      <c r="DK13" s="543" t="str">
        <f>IF(ISBLANK('Ethiopia 2012'!$G$68),"",'Ethiopia 2012'!$G$68)</f>
        <v>Yes</v>
      </c>
      <c r="DL13" s="543" t="str">
        <f>IF(ISBLANK('Ethiopia 2012'!$G$69),"",'Ethiopia 2012'!$G$69)</f>
        <v>Yes</v>
      </c>
      <c r="DM13" s="543" t="str">
        <f>IF(ISBLANK('Ethiopia 2012'!$G$70),"",'Ethiopia 2012'!$G$70)</f>
        <v>Yes</v>
      </c>
      <c r="DN13" s="543" t="str">
        <f>IF(ISBLANK('Ethiopia 2012'!$G$71),"",'Ethiopia 2012'!$G$71)</f>
        <v>Yes</v>
      </c>
      <c r="DO13" s="543" t="str">
        <f>IF(ISBLANK('Ethiopia 2012'!$G$72),"",'Ethiopia 2012'!$G$72)</f>
        <v>No</v>
      </c>
      <c r="DP13" s="543" t="str">
        <f>IF(ISBLANK('Ethiopia 2012'!$G$73),"",'Ethiopia 2012'!$G$73)</f>
        <v>Yes</v>
      </c>
      <c r="DQ13" s="543" t="str">
        <f>IF(ISBLANK('Ethiopia 2012'!$G$74),"",'Ethiopia 2012'!$G$74)</f>
        <v>Yes</v>
      </c>
      <c r="DR13" s="543" t="str">
        <f>IF(ISBLANK('Ethiopia 2012'!$G$75),"",'Ethiopia 2012'!$G$75)</f>
        <v>Yes</v>
      </c>
      <c r="DS13" s="543" t="str">
        <f>IF(ISBLANK('Ethiopia 2012'!$G$76),"",'Ethiopia 2012'!$G$76)</f>
        <v>No</v>
      </c>
      <c r="DT13" s="543" t="str">
        <f>IF(ISBLANK('Ethiopia 2012'!$G$77),"",'Ethiopia 2012'!$G$77)</f>
        <v/>
      </c>
      <c r="DU13" s="544"/>
      <c r="DV13" s="543" t="str">
        <f>IF(ISBLANK('Ethiopia 2012'!$H$66),"",'Ethiopia 2012'!$H$66)</f>
        <v>Yes</v>
      </c>
      <c r="DW13" s="543" t="str">
        <f>IF(ISBLANK('Ethiopia 2012'!$H$67),"",'Ethiopia 2012'!$H$67)</f>
        <v>Yes</v>
      </c>
      <c r="DX13" s="543" t="str">
        <f>IF(ISBLANK('Ethiopia 2012'!$H$68),"",'Ethiopia 2012'!$H$68)</f>
        <v>Yes</v>
      </c>
      <c r="DY13" s="543" t="str">
        <f>IF(ISBLANK('Ethiopia 2012'!$H$69),"",'Ethiopia 2012'!$H$69)</f>
        <v>Yes</v>
      </c>
      <c r="DZ13" s="543" t="str">
        <f>IF(ISBLANK('Ethiopia 2012'!$H$70),"",'Ethiopia 2012'!$H$70)</f>
        <v>Yes</v>
      </c>
      <c r="EA13" s="543" t="str">
        <f>IF(ISBLANK('Ethiopia 2012'!$H$71),"",'Ethiopia 2012'!$H$71)</f>
        <v>Yes</v>
      </c>
      <c r="EB13" s="543" t="str">
        <f>IF(ISBLANK('Ethiopia 2012'!$H$72),"",'Ethiopia 2012'!$H$72)</f>
        <v>Yes</v>
      </c>
      <c r="EC13" s="543" t="str">
        <f>IF(ISBLANK('Ethiopia 2012'!$H$73),"",'Ethiopia 2012'!$H$73)</f>
        <v>Yes</v>
      </c>
      <c r="ED13" s="543" t="str">
        <f>IF(ISBLANK('Ethiopia 2012'!$H$74),"",'Ethiopia 2012'!$H$74)</f>
        <v>No</v>
      </c>
      <c r="EE13" s="543" t="str">
        <f>IF(ISBLANK('Ethiopia 2012'!$H$75),"",'Ethiopia 2012'!$H$75)</f>
        <v>No</v>
      </c>
      <c r="EF13" s="543" t="str">
        <f>IF(ISBLANK('Ethiopia 2012'!$H$76),"",'Ethiopia 2012'!$H$76)</f>
        <v>No</v>
      </c>
      <c r="EG13" s="543" t="str">
        <f>IF(ISBLANK('Ethiopia 2012'!$H$77),"",'Ethiopia 2012'!$H$77)</f>
        <v/>
      </c>
      <c r="EH13" s="543" t="str">
        <f>IF(ISBLANK('Ethiopia 2012'!$D$78),"",'Ethiopia 2012'!$D$78)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EI13" s="545"/>
      <c r="EJ13" s="546" t="str">
        <f>IF(ISBLANK('Ethiopia 2012'!$H$80),"",'Ethiopia 2012'!$H$80)</f>
        <v>Yes</v>
      </c>
      <c r="EK13" s="546" t="str">
        <f>IF(ISBLANK('Ethiopia 2012'!$C$83),"",'Ethiopia 2012'!$C$83)</f>
        <v xml:space="preserve">National Reproductive Health Strategy </v>
      </c>
      <c r="EL13" s="546" t="str">
        <f>IF(ISBLANK('Ethiopia 2012'!$D$83),"",'Ethiopia 2012'!$D$83)</f>
        <v>2006-2015</v>
      </c>
      <c r="EM13" s="546" t="str">
        <f>IF(ISBLANK('Ethiopia 2012'!$F$83),"",'Ethiopia 2012'!$F$83)</f>
        <v>Yes</v>
      </c>
      <c r="EN13" s="546" t="str">
        <f>IF(ISBLANK('Ethiopia 2012'!$G$83),"",'Ethiopia 2012'!$G$83)</f>
        <v>Yes</v>
      </c>
      <c r="EO13" s="546" t="str">
        <f>IF(ISBLANK('Ethiopia 2012'!$F$84),"",'Ethiopia 2012'!$F$84)</f>
        <v>No</v>
      </c>
      <c r="EP13" s="546" t="str">
        <f>IF(ISBLANK('Ethiopia 2012'!$E$85),"",'Ethiopia 2012'!$E$85)</f>
        <v>N/A</v>
      </c>
      <c r="EQ13" s="546" t="str">
        <f>IF(ISBLANK('Ethiopia 2012'!$E$86),"",'Ethiopia 2012'!$E$86)</f>
        <v>N/A</v>
      </c>
      <c r="ER13" s="546" t="str">
        <f>IF(ISBLANK('Ethiopia 2012'!$H$87),"",'Ethiopia 2012'!$H$87)</f>
        <v>No</v>
      </c>
      <c r="ES13" s="546" t="str">
        <f>IF(ISBLANK('Ethiopia 2012'!$D$88),"",'Ethiopia 2012'!$D$88)</f>
        <v>N/A</v>
      </c>
      <c r="ET13" s="546" t="str">
        <f>IF(ISBLANK('Ethiopia 2012'!$H$89),"",'Ethiopia 2012'!$H$89)</f>
        <v>Yes</v>
      </c>
      <c r="EU13" s="546" t="str">
        <f>IF(ISBLANK('Ethiopia 2012'!$D$90),"",'Ethiopia 2012'!$D$90)</f>
        <v xml:space="preserve">National RH Strategy (mentions enhancing CS through the effective use of social marketing), Adolesent Reproductive Health Strategy, Family Planning Policy Guideline </v>
      </c>
      <c r="EV13" s="546" t="str">
        <f>IF(ISBLANK('Ethiopia 2012'!$H$91),"",'Ethiopia 2012'!$H$91)</f>
        <v>No</v>
      </c>
      <c r="EW13" s="546" t="str">
        <f>IF(ISBLANK('Ethiopia 2012'!$C$94),"",'Ethiopia 2012'!$C$94)</f>
        <v/>
      </c>
      <c r="EX13" s="546" t="str">
        <f>IF(ISBLANK('Ethiopia 2012'!$E$94),"",'Ethiopia 2012'!$E$94)</f>
        <v/>
      </c>
      <c r="EY13" s="546" t="str">
        <f>IF(ISBLANK('Ethiopia 2012'!$G$94),"",'Ethiopia 2012'!$G$94)</f>
        <v/>
      </c>
      <c r="EZ13" s="546" t="str">
        <f>IF(ISBLANK('Ethiopia 2012'!$C$95),"",'Ethiopia 2012'!$C$95)</f>
        <v/>
      </c>
      <c r="FA13" s="546" t="str">
        <f>IF(ISBLANK('Ethiopia 2012'!$E$95),"",'Ethiopia 2012'!$E$95)</f>
        <v/>
      </c>
      <c r="FB13" s="546" t="str">
        <f>IF(ISBLANK('Ethiopia 2012'!$G$95),"",'Ethiopia 2012'!$G$95)</f>
        <v/>
      </c>
      <c r="FC13" s="546" t="str">
        <f>IF(ISBLANK('Ethiopia 2012'!$C$96),"",'Ethiopia 2012'!$C$96)</f>
        <v/>
      </c>
      <c r="FD13" s="546" t="str">
        <f>IF(ISBLANK('Ethiopia 2012'!$E$96),"",'Ethiopia 2012'!$E$96)</f>
        <v/>
      </c>
      <c r="FE13" s="546" t="str">
        <f>IF(ISBLANK('Ethiopia 2012'!$G$96),"",'Ethiopia 2012'!$G$96)</f>
        <v/>
      </c>
      <c r="FF13" s="550"/>
      <c r="FG13" s="546" t="str">
        <f>IF(ISBLANK('Ethiopia 2012'!$D$99),"",'Ethiopia 2012'!$D$99)</f>
        <v>No</v>
      </c>
      <c r="FH13" s="546" t="str">
        <f>IF(ISBLANK('Ethiopia 2012'!$E$99),"",'Ethiopia 2012'!$E$99)</f>
        <v/>
      </c>
      <c r="FI13" s="546" t="str">
        <f>IF(ISBLANK('Ethiopia 2012'!$H$99),"",'Ethiopia 2012'!$H$99)</f>
        <v/>
      </c>
      <c r="FJ13" s="546" t="str">
        <f>IF(ISBLANK('Ethiopia 2012'!$D$100),"",'Ethiopia 2012'!$D$100)</f>
        <v>No</v>
      </c>
      <c r="FK13" s="546" t="str">
        <f>IF(ISBLANK('Ethiopia 2012'!$E$100),"",'Ethiopia 2012'!$E$100)</f>
        <v/>
      </c>
      <c r="FL13" s="546" t="str">
        <f>IF(ISBLANK('Ethiopia 2012'!$H$100),"",'Ethiopia 2012'!$H$100)</f>
        <v/>
      </c>
      <c r="FM13" s="546" t="str">
        <f>IF(ISBLANK('Ethiopia 2012'!$D$101),"",'Ethiopia 2012'!$D$101)</f>
        <v>No</v>
      </c>
      <c r="FN13" s="546" t="str">
        <f>IF(ISBLANK('Ethiopia 2012'!$E$101),"",'Ethiopia 2012'!$E$101)</f>
        <v/>
      </c>
      <c r="FO13" s="546" t="str">
        <f>IF(ISBLANK('Ethiopia 2012'!$H$101),"",'Ethiopia 2012'!$H$101)</f>
        <v/>
      </c>
      <c r="FP13" s="547"/>
      <c r="FQ13" s="546" t="str">
        <f>IF(ISBLANK('Ethiopia 2012'!$G$104),"",'Ethiopia 2012'!$G$104)</f>
        <v>No</v>
      </c>
      <c r="FR13" s="546" t="str">
        <f>IF(ISBLANK('Ethiopia 2012'!$G$105),"",'Ethiopia 2012'!$G$105)</f>
        <v>No</v>
      </c>
      <c r="FS13" s="546" t="str">
        <f>IF(ISBLANK('Ethiopia 2012'!$G$106),"",'Ethiopia 2012'!$G$106)</f>
        <v>N/A</v>
      </c>
      <c r="FT13" s="546" t="str">
        <f>IF(ISBLANK('Ethiopia 2012'!$D$107),"",'Ethiopia 2012'!$D$107)</f>
        <v>N/A</v>
      </c>
      <c r="FU13" s="547"/>
      <c r="FV13" s="546" t="str">
        <f>IF(ISBLANK('Ethiopia 2012'!$G$109),"",'Ethiopia 2012'!$G$109)</f>
        <v>Yes</v>
      </c>
      <c r="FW13" s="546" t="str">
        <f>IF(ISBLANK('Ethiopia 2012'!$G$110),"",'Ethiopia 2012'!$G$110)</f>
        <v>Yes</v>
      </c>
      <c r="FX13" s="546" t="str">
        <f>IF(ISBLANK('Ethiopia 2012'!$G$111),"",'Ethiopia 2012'!$G$111)</f>
        <v>Yes</v>
      </c>
      <c r="FY13" s="546" t="str">
        <f>IF(ISBLANK('Ethiopia 2012'!$G$112),"",'Ethiopia 2012'!$G$112)</f>
        <v>Yes</v>
      </c>
      <c r="FZ13" s="546" t="str">
        <f>IF(ISBLANK('Ethiopia 2012'!$G$113),"",'Ethiopia 2012'!$G$113)</f>
        <v>Yes</v>
      </c>
      <c r="GA13" s="546" t="str">
        <f>IF(ISBLANK('Ethiopia 2012'!$G$114),"",'Ethiopia 2012'!$G$114)</f>
        <v>Yes</v>
      </c>
      <c r="GB13" s="546" t="str">
        <f>IF(ISBLANK('Ethiopia 2012'!$G$115),"",'Ethiopia 2012'!$G$115)</f>
        <v>Yes</v>
      </c>
      <c r="GC13" s="546" t="str">
        <f>IF(ISBLANK('Ethiopia 2012'!$G$116),"",'Ethiopia 2012'!$G$116)</f>
        <v>Yes</v>
      </c>
      <c r="GD13" s="546" t="str">
        <f>IF(ISBLANK('Ethiopia 2012'!$G$117),"",'Ethiopia 2012'!$G$117)</f>
        <v>No</v>
      </c>
      <c r="GE13" s="546" t="str">
        <f>IF(ISBLANK('Ethiopia 2012'!$G$118),"",'Ethiopia 2012'!$G$118)</f>
        <v>Yes</v>
      </c>
      <c r="GF13" s="546" t="str">
        <f>IF(ISBLANK('Ethiopia 2012'!$F$119),"",'Ethiopia 2012'!$F$119)</f>
        <v xml:space="preserve">Diaphragm with spermicidal </v>
      </c>
      <c r="GG13" s="546">
        <f>IF(ISBLANK('Ethiopia 2012'!$F$120),"",'Ethiopia 2012'!$F$120)</f>
        <v>2010</v>
      </c>
      <c r="GH13" s="546" t="str">
        <f>IF(ISBLANK('Ethiopia 2012'!$D$121),"",'Ethiopia 2012'!$D$121)</f>
        <v xml:space="preserve"> Essential Medicine List (EML)</v>
      </c>
      <c r="GI13" s="546" t="str">
        <f>IF(ISBLANK('Ethiopia 2012'!$D$122),"",'Ethiopia 2012'!$D$122)</f>
        <v xml:space="preserve">Ethiopia has the List of Drugs for Ethiopia (LIDE) and Essential Medicines List published in 2010. </v>
      </c>
      <c r="GJ13" s="547"/>
      <c r="GK13" s="546">
        <f>IF(ISBLANK('Ethiopia 2012'!$F$124),"",'Ethiopia 2012'!$F$124)</f>
        <v>2010</v>
      </c>
      <c r="GL13" s="546" t="str">
        <f>IF(ISBLANK('Ethiopia 2012'!$G$125),"",'Ethiopia 2012'!$G$125)</f>
        <v>No</v>
      </c>
      <c r="GM13" s="546" t="str">
        <f>IF(ISBLANK('Ethiopia 2012'!$G$126),"",'Ethiopia 2012'!$G$126)</f>
        <v>No</v>
      </c>
      <c r="GN13" s="546" t="str">
        <f>IF(ISBLANK('Ethiopia 2012'!$G$127),"",'Ethiopia 2012'!$G$127)</f>
        <v>Yes</v>
      </c>
      <c r="GO13" s="546" t="str">
        <f>IF(ISBLANK('Ethiopia 2012'!$G$128),"",'Ethiopia 2012'!$G$128)</f>
        <v>No</v>
      </c>
      <c r="GP13" s="546" t="str">
        <f>IF(ISBLANK('Ethiopia 2012'!$D$129),"",'Ethiopia 2012'!$D$129)</f>
        <v/>
      </c>
      <c r="GQ13" s="555"/>
      <c r="GR13" s="548" t="str">
        <f>IF(ISBLANK('Ethiopia 2012'!$G$131),"",'Ethiopia 2012'!$G$131)</f>
        <v>Yes</v>
      </c>
      <c r="GS13" s="549"/>
      <c r="GT13" s="548" t="str">
        <f>IF(ISBLANK('Ethiopia 2012'!$G$133),"",'Ethiopia 2012'!$G$133)</f>
        <v>No</v>
      </c>
      <c r="GU13" s="548" t="str">
        <f>IF(ISBLANK('Ethiopia 2012'!$G$134),"",'Ethiopia 2012'!$G$134)</f>
        <v>Yes</v>
      </c>
      <c r="GV13" s="548" t="str">
        <f>IF(ISBLANK('Ethiopia 2012'!$G$135),"",'Ethiopia 2012'!$G$135)</f>
        <v>No</v>
      </c>
      <c r="GW13" s="548" t="str">
        <f>IF(ISBLANK('Ethiopia 2012'!$G$136),"",'Ethiopia 2012'!$G$136)</f>
        <v>No</v>
      </c>
      <c r="GX13" s="548" t="str">
        <f>IF(ISBLANK('Ethiopia 2012'!$G$137),"",'Ethiopia 2012'!$G$137)</f>
        <v>Yes</v>
      </c>
      <c r="GY13" s="548" t="str">
        <f>IF(ISBLANK('Ethiopia 2012'!$G$138),"",'Ethiopia 2012'!$G$138)</f>
        <v>No</v>
      </c>
      <c r="GZ13" s="548" t="str">
        <f>IF(ISBLANK('Ethiopia 2012'!$G$139),"",'Ethiopia 2012'!$G$139)</f>
        <v>N/A</v>
      </c>
      <c r="HA13" s="548" t="str">
        <f>IF(ISBLANK('Ethiopia 2012'!$G$140),"",'Ethiopia 2012'!$G$140)</f>
        <v>No</v>
      </c>
      <c r="HB13" s="548" t="str">
        <f>IF(ISBLANK('Ethiopia 2012'!$G$141),"",'Ethiopia 2012'!$G$141)</f>
        <v>N/A</v>
      </c>
      <c r="HC13" s="548" t="str">
        <f>IF(ISBLANK('Ethiopia 2012'!$F$142),"",'Ethiopia 2012'!$F$142)</f>
        <v>07/10-06/11</v>
      </c>
      <c r="HD13" s="548" t="str">
        <f>IF(ISBLANK('Ethiopia 2012'!$F$143),"",'Ethiopia 2012'!$F$143)</f>
        <v>LMIS reports. The FMOH has entered an agreement with anonymous donors for the procurement and direct delivery of IUCD's to SDPs through DKT. Therefore, DKT has been the procurement and distribution agent for the public sector facilities for IUCD's.</v>
      </c>
      <c r="HE13" s="549"/>
      <c r="HF13" s="548" t="str">
        <f>IF(ISBLANK('Ethiopia 2012'!$G$145),"",'Ethiopia 2012'!$G$145)</f>
        <v>No</v>
      </c>
      <c r="HG13" s="548" t="str">
        <f>IF(ISBLANK('Ethiopia 2012'!$G$146),"",'Ethiopia 2012'!$G$146)</f>
        <v>No</v>
      </c>
      <c r="HH13" s="551" t="str">
        <f>IF(ISBLANK('Ethiopia 2012'!$D$147),"",'Ethiopia 2012'!$D$147)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HI13" s="156" t="s">
        <v>504</v>
      </c>
    </row>
    <row r="14" spans="1:217" ht="39.950000000000003" customHeight="1">
      <c r="A14" s="263" t="s">
        <v>510</v>
      </c>
      <c r="B14" s="154"/>
      <c r="C14" s="536" t="str">
        <f>IF(ISBLANK('Gambia 2012'!$H$12),"",'Gambia 2012'!$H$12)</f>
        <v>Yes</v>
      </c>
      <c r="D14" s="536" t="str">
        <f>IF(ISBLANK('Gambia 2012'!$D$13),"",'Gambia 2012'!$D$13)</f>
        <v>Reproductive Health Commodity Security (RHCS) Committee</v>
      </c>
      <c r="E14" s="557"/>
      <c r="F14" s="536" t="str">
        <f>IF(ISBLANK('Gambia 2012'!$D$15),"",'Gambia 2012'!$D$15)</f>
        <v>No</v>
      </c>
      <c r="G14" s="536" t="str">
        <f>IF(ISBLANK('Gambia 2012'!$F$15),"",'Gambia 2012'!$F$15)</f>
        <v/>
      </c>
      <c r="H14" s="536" t="str">
        <f>IF(ISBLANK('Gambia 2012'!$D$16),"",'Gambia 2012'!$D$16)</f>
        <v>Yes</v>
      </c>
      <c r="I14" s="536" t="str">
        <f>IF(ISBLANK('Gambia 2012'!$F$16),"",'Gambia 2012'!$F$16)</f>
        <v>Bafrow, Gambia Family Planning Association (GFPA)</v>
      </c>
      <c r="J14" s="536" t="str">
        <f>IF(ISBLANK('Gambia 2012'!$D$17),"",'Gambia 2012'!$D$17)</f>
        <v>Yes</v>
      </c>
      <c r="K14" s="536" t="str">
        <f>IF(ISBLANK('Gambia 2012'!$F$17),"",'Gambia 2012'!$F$17)</f>
        <v xml:space="preserve">Private pharmacy </v>
      </c>
      <c r="L14" s="536" t="str">
        <f>IF(ISBLANK('Gambia 2012'!$D$18),"",'Gambia 2012'!$D$18)</f>
        <v>Yes</v>
      </c>
      <c r="M14" s="536" t="str">
        <f>IF(ISBLANK('Gambia 2012'!$F$18),"",'Gambia 2012'!$F$18)</f>
        <v>UNFPA</v>
      </c>
      <c r="N14" s="536" t="str">
        <f>IF(ISBLANK('Gambia 2012'!$D$19),"",'Gambia 2012'!$D$19)</f>
        <v>Yes</v>
      </c>
      <c r="O14" s="536" t="str">
        <f>IF(ISBLANK('Gambia 2012'!$F$19),"",'Gambia 2012'!$F$19)</f>
        <v>WHO, UNICEF</v>
      </c>
      <c r="P14" s="536" t="str">
        <f>IF(ISBLANK('Gambia 2012'!$D$20),"",'Gambia 2012'!$D$20)</f>
        <v>Yes</v>
      </c>
      <c r="Q14" s="536" t="str">
        <f>IF(ISBLANK('Gambia 2012'!$F$20),"",'Gambia 2012'!$F$20)</f>
        <v>Two Regional Health Teams (RHT), Directorate of Planning, Reproductive and Child Health (RCH) Department</v>
      </c>
      <c r="R14" s="536" t="str">
        <f>IF(ISBLANK('Gambia 2012'!$D$21),"",'Gambia 2012'!$D$21)</f>
        <v>Yes</v>
      </c>
      <c r="S14" s="536" t="str">
        <f>IF(ISBLANK('Gambia 2012'!$F$21),"",'Gambia 2012'!$F$21)</f>
        <v>National Pharmaceutical Services</v>
      </c>
      <c r="T14" s="536" t="str">
        <f>IF(ISBLANK('Gambia 2012'!$D$22),"",'Gambia 2012'!$D$22)</f>
        <v>Don't know</v>
      </c>
      <c r="U14" s="536" t="str">
        <f>IF(ISBLANK('Gambia 2012'!$F$22),"",'Gambia 2012'!$F$22)</f>
        <v/>
      </c>
      <c r="V14" s="536" t="str">
        <f>IF(ISBLANK('Gambia 2012'!$D$23),"",'Gambia 2012'!$D$23)</f>
        <v>Don't know</v>
      </c>
      <c r="W14" s="536" t="str">
        <f>IF(ISBLANK('Gambia 2012'!$F$23),"",'Gambia 2012'!$F$23)</f>
        <v/>
      </c>
      <c r="X14" s="536" t="str">
        <f>IF(ISBLANK('Gambia 2012'!$H$24),"",'Gambia 2012'!$H$24)</f>
        <v>1-2 times</v>
      </c>
      <c r="Y14" s="536" t="str">
        <f>IF(ISBLANK('Gambia 2012'!$H$25),"",'Gambia 2012'!$H$25)</f>
        <v>Yes</v>
      </c>
      <c r="Z14" s="536" t="str">
        <f>IF(ISBLANK('Gambia 2012'!$D$26),"",'Gambia 2012'!$D$26)</f>
        <v>Yes</v>
      </c>
      <c r="AA14" s="536" t="str">
        <f>IF(ISBLANK('Gambia 2012'!$F$26),"",'Gambia 2012'!$F$26)</f>
        <v>Reproductive &amp; Child Health Unit, MoH&amp;SW</v>
      </c>
      <c r="AB14" s="536" t="str">
        <f>IF(ISBLANK('Gambia 2012'!$H$26),"",'Gambia 2012'!$H$26)</f>
        <v>RCH programme Unit staff</v>
      </c>
      <c r="AC14" s="155"/>
      <c r="AD14" s="537" t="str">
        <f>IF(ISBLANK('Gambia 2012'!$F$28),"",'Gambia 2012'!$F$28)</f>
        <v>January</v>
      </c>
      <c r="AE14" s="537" t="str">
        <f>IF(ISBLANK('Gambia 2012'!$H$28),"",'Gambia 2012'!$H$28)</f>
        <v>December</v>
      </c>
      <c r="AF14" s="538" t="str">
        <f>IF(ISBLANK('Gambia 2012'!$G$29),"",'Gambia 2012'!$G$29)</f>
        <v>Don't know</v>
      </c>
      <c r="AG14" s="535" t="str">
        <f>IF(ISBLANK('Gambia 2012'!$E$30),"",'Gambia 2012'!$E$30)</f>
        <v>01/11-12/11</v>
      </c>
      <c r="AH14" s="535" t="str">
        <f>IF(ISBLANK('Gambia 2012'!$G$30),"",'Gambia 2012'!$G$30)</f>
        <v>USAID | DELIVER PROJECT</v>
      </c>
      <c r="AI14" s="535" t="str">
        <f>IF(ISBLANK('Gambia 2012'!$H$31),"",'Gambia 2012'!$H$31)</f>
        <v>No</v>
      </c>
      <c r="AJ14" s="538" t="str">
        <f>IF(ISBLANK('Gambia 2012'!$H$32),"",'Gambia 2012'!$H$32)</f>
        <v>Don't know</v>
      </c>
      <c r="AK14" s="538" t="str">
        <f>IF(ISBLANK('Gambia 2012'!$E$35),"",'Gambia 2012'!$E$35)</f>
        <v>Don't know</v>
      </c>
      <c r="AL14" s="537" t="str">
        <f>IF(ISBLANK('Gambia 2012'!$F$35),"",'Gambia 2012'!$F$35)</f>
        <v>01/11-12/11</v>
      </c>
      <c r="AM14" s="537" t="str">
        <f>IF(ISBLANK('Gambia 2012'!$G$35),"",'Gambia 2012'!$G$35)</f>
        <v/>
      </c>
      <c r="AN14" s="537" t="str">
        <f>IF(ISBLANK('Gambia 2012'!$H$35),"",'Gambia 2012'!$H$35)</f>
        <v>The government provides funding for essential drugs out of which contraceptives are supposed to be bought, but not enough to cater for all.</v>
      </c>
      <c r="AO14" s="537" t="str">
        <f>IF(ISBLANK('Gambia 2012'!$H$37),"",'Gambia 2012'!$H$37)</f>
        <v>No</v>
      </c>
      <c r="AP14" s="537" t="str">
        <f>IF(ISBLANK('Gambia 2012'!$D$40),"",'Gambia 2012'!$D$40)</f>
        <v>No</v>
      </c>
      <c r="AQ14" s="537" t="str">
        <f>IF(ISBLANK('Gambia 2012'!$D$41),"",'Gambia 2012'!$D$41)</f>
        <v>N/A</v>
      </c>
      <c r="AR14" s="538">
        <f>IF(ISBLANK('Gambia 2012'!$E$40),"",'Gambia 2012'!$E$40)</f>
        <v>0</v>
      </c>
      <c r="AS14" s="538" t="str">
        <f>IF(ISBLANK('Gambia 2012'!$F$40),"",'Gambia 2012'!$F$40)</f>
        <v>01/11-12/11</v>
      </c>
      <c r="AT14" s="538" t="str">
        <f>IF(ISBLANK('Gambia 2012'!$G$40),"",'Gambia 2012'!$G$40)</f>
        <v>Procurement invoices</v>
      </c>
      <c r="AU14" s="537" t="str">
        <f>IF(ISBLANK('Gambia 2012'!$H$40),"",'Gambia 2012'!$H$40)</f>
        <v>The government does not generate funds internally for the procurement of contraceptives. It is purely donor dependent.</v>
      </c>
      <c r="AV14" s="537" t="str">
        <f>IF(ISBLANK('Gambia 2012'!$D$42),"",'Gambia 2012'!$D$42)</f>
        <v>No</v>
      </c>
      <c r="AW14" s="538" t="str">
        <f>IF(ISBLANK('Gambia 2012'!$D$43),"",'Gambia 2012'!$D$43)</f>
        <v xml:space="preserve">UNFPA </v>
      </c>
      <c r="AX14" s="538">
        <f>IF(ISBLANK('Gambia 2012'!$E$42),"",'Gambia 2012'!$E$42)</f>
        <v>0</v>
      </c>
      <c r="AY14" s="538" t="str">
        <f>IF(ISBLANK('Gambia 2012'!$F$42),"",'Gambia 2012'!$F$42)</f>
        <v>01/11-12/11</v>
      </c>
      <c r="AZ14" s="538" t="str">
        <f>IF(ISBLANK('Gambia 2012'!$G$42),"",'Gambia 2012'!$G$42)</f>
        <v>Procurement invoices</v>
      </c>
      <c r="BA14" s="537" t="str">
        <f>IF(ISBLANK('Gambia 2012'!$H$42),"",'Gambia 2012'!$H$42)</f>
        <v/>
      </c>
      <c r="BB14" s="539">
        <f>IF(ISBLANK('Gambia 2012'!$E$44),"",'Gambia 2012'!$E$44)</f>
        <v>0</v>
      </c>
      <c r="BC14" s="537" t="str">
        <f>IF(ISBLANK('Gambia 2012'!$H$44),"",'Gambia 2012'!$H$44)</f>
        <v/>
      </c>
      <c r="BD14" s="540"/>
      <c r="BE14" s="537" t="str">
        <f>IF(ISBLANK('Gambia 2012'!$D$48),"",'Gambia 2012'!$D$48)</f>
        <v>Yes</v>
      </c>
      <c r="BF14" s="538" t="str">
        <f>IF(ISBLANK('Gambia 2012'!$D$49),"",'Gambia 2012'!$D$49)</f>
        <v>UNFPA regular support for The Gambia</v>
      </c>
      <c r="BG14" s="538">
        <f>IF(ISBLANK('Gambia 2012'!$E$48),"",'Gambia 2012'!$E$48)</f>
        <v>500000</v>
      </c>
      <c r="BH14" s="538" t="str">
        <f>IF(ISBLANK('Gambia 2012'!$F$48),"",'Gambia 2012'!$F$48)</f>
        <v>01/11-12/11</v>
      </c>
      <c r="BI14" s="538" t="str">
        <f>IF(ISBLANK('Gambia 2012'!$G$48),"",'Gambia 2012'!$G$48)</f>
        <v>UNFPA Annual Work Plan 2011</v>
      </c>
      <c r="BJ14" s="537" t="str">
        <f>IF(ISBLANK('Gambia 2012'!$H$48),"",'Gambia 2012'!$H$48)</f>
        <v/>
      </c>
      <c r="BK14" s="537" t="str">
        <f>IF(ISBLANK('Gambia 2012'!$D$50),"",'Gambia 2012'!$D$50)</f>
        <v>Yes</v>
      </c>
      <c r="BL14" s="538" t="str">
        <f>IF(ISBLANK('Gambia 2012'!$E$50),"",'Gambia 2012'!$E$50)</f>
        <v/>
      </c>
      <c r="BM14" s="538" t="str">
        <f>IF(ISBLANK('Gambia 2012'!$F$50),"",'Gambia 2012'!$F$50)</f>
        <v>Don't know</v>
      </c>
      <c r="BN14" s="538" t="str">
        <f>IF(ISBLANK('Gambia 2012'!$G$50),"",'Gambia 2012'!$G$50)</f>
        <v/>
      </c>
      <c r="BO14" s="538" t="str">
        <f>IF(ISBLANK('Gambia 2012'!$H$50),"",'Gambia 2012'!$H$50)</f>
        <v>Amount not known.</v>
      </c>
      <c r="BP14" s="537" t="str">
        <f>IF(ISBLANK('Gambia 2012'!$D$51),"",'Gambia 2012'!$D$51)</f>
        <v>No</v>
      </c>
      <c r="BQ14" s="538">
        <f>IF(ISBLANK('Gambia 2012'!$E$51),"",'Gambia 2012'!$E$51)</f>
        <v>0</v>
      </c>
      <c r="BR14" s="537" t="str">
        <f>IF(ISBLANK('Gambia 2012'!$F$51),"",'Gambia 2012'!$F$51)</f>
        <v>01/11-12/11</v>
      </c>
      <c r="BS14" s="538" t="str">
        <f>IF(ISBLANK('Gambia 2012'!$G$51),"",'Gambia 2012'!$G$51)</f>
        <v/>
      </c>
      <c r="BT14" s="538" t="str">
        <f>IF(ISBLANK('Gambia 2012'!$H$51),"",'Gambia 2012'!$H$51)</f>
        <v/>
      </c>
      <c r="BU14" s="539">
        <f>IF(ISBLANK('Gambia 2012'!$E$52),"",'Gambia 2012'!$E$52)</f>
        <v>500000</v>
      </c>
      <c r="BV14" s="538" t="str">
        <f>IF(ISBLANK('Gambia 2012'!$H$52),"",'Gambia 2012'!$H$52)</f>
        <v>Global Fund amount not known.</v>
      </c>
      <c r="BW14" s="541">
        <f>IF(ISBLANK('Gambia 2012'!$F$55),"",'Gambia 2012'!$F$55)</f>
        <v>0</v>
      </c>
      <c r="BX14" s="537" t="str">
        <f>IF(ISBLANK('Gambia 2012'!$G$55),"",'Gambia 2012'!$G$55)</f>
        <v/>
      </c>
      <c r="BY14" s="541" t="str">
        <f>IF(ISBLANK('Gambia 2012'!$F$56),"",'Gambia 2012'!$F$56)</f>
        <v>Don't know</v>
      </c>
      <c r="BZ14" s="537" t="str">
        <f>IF(ISBLANK('Gambia 2012'!$G$56),"",'Gambia 2012'!$G$56)</f>
        <v/>
      </c>
      <c r="CA14" s="537" t="str">
        <f>IF(ISBLANK('Gambia 2012'!$F$57),"",'Gambia 2012'!$F$57)</f>
        <v>No</v>
      </c>
      <c r="CB14" s="537" t="str">
        <f>IF(ISBLANK('Gambia 2012'!$G$57),"",'Gambia 2012'!$G$57)</f>
        <v/>
      </c>
      <c r="CC14" s="537" t="str">
        <f>IF(ISBLANK('Gambia 2012'!$F$59),"",'Gambia 2012'!$F$59)</f>
        <v>N/A</v>
      </c>
      <c r="CD14" s="537" t="str">
        <f>IF(ISBLANK('Gambia 2012'!$F$60),"",'Gambia 2012'!$F$60)</f>
        <v>N/A</v>
      </c>
      <c r="CE14" s="537" t="str">
        <f>IF(ISBLANK('Gambia 2012'!$F$61),"",'Gambia 2012'!$F$61)</f>
        <v>N/A</v>
      </c>
      <c r="CF14" s="537" t="str">
        <f>IF(ISBLANK('Gambia 2012'!$D$62),"",'Gambia 2012'!$D$62)</f>
        <v>UNFPA finances and procures contraceptives from the the suppliers directly.</v>
      </c>
      <c r="CG14" s="262"/>
      <c r="CH14" s="542"/>
      <c r="CI14" s="543" t="str">
        <f>IF(ISBLANK('Gambia 2012'!$D$66),"",'Gambia 2012'!$D$66)</f>
        <v>Yes</v>
      </c>
      <c r="CJ14" s="543" t="str">
        <f>IF(ISBLANK('Gambia 2012'!$D$67),"",'Gambia 2012'!$D$67)</f>
        <v>Yes</v>
      </c>
      <c r="CK14" s="543" t="str">
        <f>IF(ISBLANK('Gambia 2012'!$D$68),"",'Gambia 2012'!$D$68)</f>
        <v>Yes</v>
      </c>
      <c r="CL14" s="543" t="str">
        <f>IF(ISBLANK('Gambia 2012'!$D$69),"",'Gambia 2012'!$D$69)</f>
        <v>No</v>
      </c>
      <c r="CM14" s="543" t="str">
        <f>IF(ISBLANK('Gambia 2012'!$D$70),"",'Gambia 2012'!$D$70)</f>
        <v>Yes</v>
      </c>
      <c r="CN14" s="543" t="str">
        <f>IF(ISBLANK('Gambia 2012'!$D$71),"",'Gambia 2012'!$D$71)</f>
        <v>Yes</v>
      </c>
      <c r="CO14" s="543" t="str">
        <f>IF(ISBLANK('Gambia 2012'!$D$72),"",'Gambia 2012'!$D$72)</f>
        <v>Yes</v>
      </c>
      <c r="CP14" s="543" t="str">
        <f>IF(ISBLANK('Gambia 2012'!$D$73),"",'Gambia 2012'!$D$73)</f>
        <v>No</v>
      </c>
      <c r="CQ14" s="543" t="str">
        <f>IF(ISBLANK('Gambia 2012'!$D$74),"",'Gambia 2012'!$D$74)</f>
        <v>No</v>
      </c>
      <c r="CR14" s="543" t="str">
        <f>IF(ISBLANK('Gambia 2012'!$D$75),"",'Gambia 2012'!$D$75)</f>
        <v>No</v>
      </c>
      <c r="CS14" s="543" t="str">
        <f>IF(ISBLANK('Gambia 2012'!$D$76),"",'Gambia 2012'!$D$76)</f>
        <v>No</v>
      </c>
      <c r="CT14" s="543" t="str">
        <f>IF(ISBLANK('Gambia 2012'!$D$77),"",'Gambia 2012'!$D$77)</f>
        <v/>
      </c>
      <c r="CU14" s="542"/>
      <c r="CV14" s="543" t="str">
        <f>IF(ISBLANK('Gambia 2012'!$F$66),"",'Gambia 2012'!$F$66)</f>
        <v>Yes</v>
      </c>
      <c r="CW14" s="543" t="str">
        <f>IF(ISBLANK('Gambia 2012'!$F$67),"",'Gambia 2012'!$F$67)</f>
        <v>Yes</v>
      </c>
      <c r="CX14" s="543" t="str">
        <f>IF(ISBLANK('Gambia 2012'!$F$68),"",'Gambia 2012'!$F$68)</f>
        <v>Yes</v>
      </c>
      <c r="CY14" s="543" t="str">
        <f>IF(ISBLANK('Gambia 2012'!$F$69),"",'Gambia 2012'!$F$69)</f>
        <v>Yes</v>
      </c>
      <c r="CZ14" s="543" t="str">
        <f>IF(ISBLANK('Gambia 2012'!$F$70),"",'Gambia 2012'!$F$70)</f>
        <v>Yes</v>
      </c>
      <c r="DA14" s="543" t="str">
        <f>IF(ISBLANK('Gambia 2012'!$F$71),"",'Gambia 2012'!$F$71)</f>
        <v>Yes</v>
      </c>
      <c r="DB14" s="543" t="str">
        <f>IF(ISBLANK('Gambia 2012'!$F$72),"",'Gambia 2012'!$F$72)</f>
        <v>Yes</v>
      </c>
      <c r="DC14" s="543" t="str">
        <f>IF(ISBLANK('Gambia 2012'!$F$73),"",'Gambia 2012'!$F$73)</f>
        <v>Yes</v>
      </c>
      <c r="DD14" s="543" t="str">
        <f>IF(ISBLANK('Gambia 2012'!$F$74),"",'Gambia 2012'!$F$74)</f>
        <v>Yes</v>
      </c>
      <c r="DE14" s="543" t="str">
        <f>IF(ISBLANK('Gambia 2012'!$F$75),"",'Gambia 2012'!$F$75)</f>
        <v>Yes</v>
      </c>
      <c r="DF14" s="543" t="str">
        <f>IF(ISBLANK('Gambia 2012'!$F$76),"",'Gambia 2012'!$F$76)</f>
        <v>Yes</v>
      </c>
      <c r="DG14" s="543" t="str">
        <f>IF(ISBLANK('Gambia 2012'!$F$77),"",'Gambia 2012'!$F$77)</f>
        <v/>
      </c>
      <c r="DH14" s="544"/>
      <c r="DI14" s="543" t="str">
        <f>IF(ISBLANK('Gambia 2012'!$G$66),"",'Gambia 2012'!$G$66)</f>
        <v>Yes</v>
      </c>
      <c r="DJ14" s="543" t="str">
        <f>IF(ISBLANK('Gambia 2012'!$G$67),"",'Gambia 2012'!$G$67)</f>
        <v>Yes</v>
      </c>
      <c r="DK14" s="543" t="str">
        <f>IF(ISBLANK('Gambia 2012'!$G$68),"",'Gambia 2012'!$G$68)</f>
        <v>Yes</v>
      </c>
      <c r="DL14" s="543" t="str">
        <f>IF(ISBLANK('Gambia 2012'!$G$69),"",'Gambia 2012'!$G$69)</f>
        <v>Yes</v>
      </c>
      <c r="DM14" s="543" t="str">
        <f>IF(ISBLANK('Gambia 2012'!$G$70),"",'Gambia 2012'!$G$70)</f>
        <v>Yes</v>
      </c>
      <c r="DN14" s="543" t="str">
        <f>IF(ISBLANK('Gambia 2012'!$G$71),"",'Gambia 2012'!$G$71)</f>
        <v>Yes</v>
      </c>
      <c r="DO14" s="543" t="str">
        <f>IF(ISBLANK('Gambia 2012'!$G$72),"",'Gambia 2012'!$G$72)</f>
        <v>Yes</v>
      </c>
      <c r="DP14" s="543" t="str">
        <f>IF(ISBLANK('Gambia 2012'!$G$73),"",'Gambia 2012'!$G$73)</f>
        <v>Yes</v>
      </c>
      <c r="DQ14" s="543" t="str">
        <f>IF(ISBLANK('Gambia 2012'!$G$74),"",'Gambia 2012'!$G$74)</f>
        <v>Yes</v>
      </c>
      <c r="DR14" s="543" t="str">
        <f>IF(ISBLANK('Gambia 2012'!$G$75),"",'Gambia 2012'!$G$75)</f>
        <v>Yes</v>
      </c>
      <c r="DS14" s="543" t="str">
        <f>IF(ISBLANK('Gambia 2012'!$G$76),"",'Gambia 2012'!$G$76)</f>
        <v>Yes</v>
      </c>
      <c r="DT14" s="543" t="str">
        <f>IF(ISBLANK('Gambia 2012'!$G$77),"",'Gambia 2012'!$G$77)</f>
        <v/>
      </c>
      <c r="DU14" s="544"/>
      <c r="DV14" s="543" t="str">
        <f>IF(ISBLANK('Gambia 2012'!$H$66),"",'Gambia 2012'!$H$66)</f>
        <v>N/A</v>
      </c>
      <c r="DW14" s="543" t="str">
        <f>IF(ISBLANK('Gambia 2012'!$H$67),"",'Gambia 2012'!$H$67)</f>
        <v>N/A</v>
      </c>
      <c r="DX14" s="543" t="str">
        <f>IF(ISBLANK('Gambia 2012'!$H$68),"",'Gambia 2012'!$H$68)</f>
        <v>N/A</v>
      </c>
      <c r="DY14" s="543" t="str">
        <f>IF(ISBLANK('Gambia 2012'!$H$69),"",'Gambia 2012'!$H$69)</f>
        <v>N/A</v>
      </c>
      <c r="DZ14" s="543" t="str">
        <f>IF(ISBLANK('Gambia 2012'!$H$70),"",'Gambia 2012'!$H$70)</f>
        <v>N/A</v>
      </c>
      <c r="EA14" s="543" t="str">
        <f>IF(ISBLANK('Gambia 2012'!$H$71),"",'Gambia 2012'!$H$71)</f>
        <v>N/A</v>
      </c>
      <c r="EB14" s="543" t="str">
        <f>IF(ISBLANK('Gambia 2012'!$H$72),"",'Gambia 2012'!$H$72)</f>
        <v>N/A</v>
      </c>
      <c r="EC14" s="543" t="str">
        <f>IF(ISBLANK('Gambia 2012'!$H$73),"",'Gambia 2012'!$H$73)</f>
        <v>N/A</v>
      </c>
      <c r="ED14" s="543" t="str">
        <f>IF(ISBLANK('Gambia 2012'!$H$74),"",'Gambia 2012'!$H$74)</f>
        <v>N/A</v>
      </c>
      <c r="EE14" s="543" t="str">
        <f>IF(ISBLANK('Gambia 2012'!$H$75),"",'Gambia 2012'!$H$75)</f>
        <v>N/A</v>
      </c>
      <c r="EF14" s="543" t="str">
        <f>IF(ISBLANK('Gambia 2012'!$H$76),"",'Gambia 2012'!$H$76)</f>
        <v>N/A</v>
      </c>
      <c r="EG14" s="543" t="str">
        <f>IF(ISBLANK('Gambia 2012'!$H$77),"",'Gambia 2012'!$H$77)</f>
        <v/>
      </c>
      <c r="EH14" s="543" t="str">
        <f>IF(ISBLANK('Gambia 2012'!$D$78),"",'Gambia 2012'!$D$78)</f>
        <v xml:space="preserve">The provision of methods involving surgical procedures is limited to facilities with operation facilities (mostly hospitals and major health centres). Emergency contraceptives and CycleBeads are not in country yet. The Jadelle implant was available for a pilot. </v>
      </c>
      <c r="EI14" s="545"/>
      <c r="EJ14" s="546" t="str">
        <f>IF(ISBLANK('Gambia 2012'!$H$80),"",'Gambia 2012'!$H$80)</f>
        <v>Yes</v>
      </c>
      <c r="EK14" s="546" t="str">
        <f>IF(ISBLANK('Gambia 2012'!$C$83),"",'Gambia 2012'!$C$83)</f>
        <v>RHCS Strategic Plan</v>
      </c>
      <c r="EL14" s="546" t="str">
        <f>IF(ISBLANK('Gambia 2012'!$D$83),"",'Gambia 2012'!$D$83)</f>
        <v>2011-2015</v>
      </c>
      <c r="EM14" s="546" t="str">
        <f>IF(ISBLANK('Gambia 2012'!$F$83),"",'Gambia 2012'!$F$83)</f>
        <v>Yes</v>
      </c>
      <c r="EN14" s="546" t="str">
        <f>IF(ISBLANK('Gambia 2012'!$G$83),"",'Gambia 2012'!$G$83)</f>
        <v>Yes</v>
      </c>
      <c r="EO14" s="546" t="str">
        <f>IF(ISBLANK('Gambia 2012'!$F$84),"",'Gambia 2012'!$F$84)</f>
        <v>Yes</v>
      </c>
      <c r="EP14" s="546" t="str">
        <f>IF(ISBLANK('Gambia 2012'!$E$85),"",'Gambia 2012'!$E$85)</f>
        <v>Private/commercial/NGO</v>
      </c>
      <c r="EQ14" s="546" t="str">
        <f>IF(ISBLANK('Gambia 2012'!$E$86),"",'Gambia 2012'!$E$86)</f>
        <v>Don't know</v>
      </c>
      <c r="ER14" s="546" t="str">
        <f>IF(ISBLANK('Gambia 2012'!$H$87),"",'Gambia 2012'!$H$87)</f>
        <v>Yes</v>
      </c>
      <c r="ES14" s="546" t="str">
        <f>IF(ISBLANK('Gambia 2012'!$D$88),"",'Gambia 2012'!$D$88)</f>
        <v>Duty fees</v>
      </c>
      <c r="ET14" s="546" t="str">
        <f>IF(ISBLANK('Gambia 2012'!$H$89),"",'Gambia 2012'!$H$89)</f>
        <v>Yes</v>
      </c>
      <c r="EU14" s="546" t="str">
        <f>IF(ISBLANK('Gambia 2012'!$D$90),"",'Gambia 2012'!$D$90)</f>
        <v>It is free to advertise services and products, and the private sector can determine prices.</v>
      </c>
      <c r="EV14" s="546" t="str">
        <f>IF(ISBLANK('Gambia 2012'!$H$91),"",'Gambia 2012'!$H$91)</f>
        <v>Yes</v>
      </c>
      <c r="EW14" s="546" t="str">
        <f>IF(ISBLANK('Gambia 2012'!$C$94),"",'Gambia 2012'!$C$94)</f>
        <v>IUCDs</v>
      </c>
      <c r="EX14" s="546" t="str">
        <f>IF(ISBLANK('Gambia 2012'!$E$94),"",'Gambia 2012'!$E$94)</f>
        <v>Only trained providers can offer the service.</v>
      </c>
      <c r="EY14" s="546" t="str">
        <f>IF(ISBLANK('Gambia 2012'!$G$94),"",'Gambia 2012'!$G$94)</f>
        <v>Only trained providers can offer the service.</v>
      </c>
      <c r="EZ14" s="546" t="str">
        <f>IF(ISBLANK('Gambia 2012'!$C$95),"",'Gambia 2012'!$C$95)</f>
        <v>Jadelle implants</v>
      </c>
      <c r="FA14" s="546" t="str">
        <f>IF(ISBLANK('Gambia 2012'!$E$95),"",'Gambia 2012'!$E$95)</f>
        <v>Only trained providers can offer the service.</v>
      </c>
      <c r="FB14" s="546" t="str">
        <f>IF(ISBLANK('Gambia 2012'!$G$95),"",'Gambia 2012'!$G$95)</f>
        <v>Only trained providers can offer the service.</v>
      </c>
      <c r="FC14" s="546" t="str">
        <f>IF(ISBLANK('Gambia 2012'!$C$96),"",'Gambia 2012'!$C$96)</f>
        <v/>
      </c>
      <c r="FD14" s="546" t="str">
        <f>IF(ISBLANK('Gambia 2012'!$E$96),"",'Gambia 2012'!$E$96)</f>
        <v/>
      </c>
      <c r="FE14" s="546" t="str">
        <f>IF(ISBLANK('Gambia 2012'!$G$96),"",'Gambia 2012'!$G$96)</f>
        <v/>
      </c>
      <c r="FF14" s="550"/>
      <c r="FG14" s="546" t="str">
        <f>IF(ISBLANK('Gambia 2012'!$D$99),"",'Gambia 2012'!$D$99)</f>
        <v>No</v>
      </c>
      <c r="FH14" s="546" t="str">
        <f>IF(ISBLANK('Gambia 2012'!$E$99),"",'Gambia 2012'!$E$99)</f>
        <v/>
      </c>
      <c r="FI14" s="546" t="str">
        <f>IF(ISBLANK('Gambia 2012'!$H$99),"",'Gambia 2012'!$H$99)</f>
        <v/>
      </c>
      <c r="FJ14" s="546" t="str">
        <f>IF(ISBLANK('Gambia 2012'!$D$100),"",'Gambia 2012'!$D$100)</f>
        <v>No</v>
      </c>
      <c r="FK14" s="546" t="str">
        <f>IF(ISBLANK('Gambia 2012'!$E$100),"",'Gambia 2012'!$E$100)</f>
        <v/>
      </c>
      <c r="FL14" s="546" t="str">
        <f>IF(ISBLANK('Gambia 2012'!$H$100),"",'Gambia 2012'!$H$100)</f>
        <v/>
      </c>
      <c r="FM14" s="546" t="str">
        <f>IF(ISBLANK('Gambia 2012'!$D$101),"",'Gambia 2012'!$D$101)</f>
        <v>No</v>
      </c>
      <c r="FN14" s="546" t="str">
        <f>IF(ISBLANK('Gambia 2012'!$E$101),"",'Gambia 2012'!$E$101)</f>
        <v/>
      </c>
      <c r="FO14" s="546" t="str">
        <f>IF(ISBLANK('Gambia 2012'!$H$101),"",'Gambia 2012'!$H$101)</f>
        <v/>
      </c>
      <c r="FP14" s="547"/>
      <c r="FQ14" s="546" t="str">
        <f>IF(ISBLANK('Gambia 2012'!$G$104),"",'Gambia 2012'!$G$104)</f>
        <v>No</v>
      </c>
      <c r="FR14" s="546" t="str">
        <f>IF(ISBLANK('Gambia 2012'!$G$105),"",'Gambia 2012'!$G$105)</f>
        <v>No</v>
      </c>
      <c r="FS14" s="546" t="str">
        <f>IF(ISBLANK('Gambia 2012'!$G$106),"",'Gambia 2012'!$G$106)</f>
        <v>N/A</v>
      </c>
      <c r="FT14" s="546" t="str">
        <f>IF(ISBLANK('Gambia 2012'!$D$107),"",'Gambia 2012'!$D$107)</f>
        <v>N/A</v>
      </c>
      <c r="FU14" s="547"/>
      <c r="FV14" s="546" t="str">
        <f>IF(ISBLANK('Gambia 2012'!$G$109),"",'Gambia 2012'!$G$109)</f>
        <v>Yes</v>
      </c>
      <c r="FW14" s="546" t="str">
        <f>IF(ISBLANK('Gambia 2012'!$G$110),"",'Gambia 2012'!$G$110)</f>
        <v>Yes</v>
      </c>
      <c r="FX14" s="546" t="str">
        <f>IF(ISBLANK('Gambia 2012'!$G$111),"",'Gambia 2012'!$G$111)</f>
        <v>Yes</v>
      </c>
      <c r="FY14" s="546" t="str">
        <f>IF(ISBLANK('Gambia 2012'!$G$112),"",'Gambia 2012'!$G$112)</f>
        <v>No</v>
      </c>
      <c r="FZ14" s="546" t="str">
        <f>IF(ISBLANK('Gambia 2012'!$G$113),"",'Gambia 2012'!$G$113)</f>
        <v>Yes</v>
      </c>
      <c r="GA14" s="546" t="str">
        <f>IF(ISBLANK('Gambia 2012'!$G$114),"",'Gambia 2012'!$G$114)</f>
        <v>Yes</v>
      </c>
      <c r="GB14" s="546" t="str">
        <f>IF(ISBLANK('Gambia 2012'!$G$115),"",'Gambia 2012'!$G$115)</f>
        <v>Yes</v>
      </c>
      <c r="GC14" s="546" t="str">
        <f>IF(ISBLANK('Gambia 2012'!$G$116),"",'Gambia 2012'!$G$116)</f>
        <v>No</v>
      </c>
      <c r="GD14" s="546" t="str">
        <f>IF(ISBLANK('Gambia 2012'!$G$117),"",'Gambia 2012'!$G$117)</f>
        <v>No</v>
      </c>
      <c r="GE14" s="546" t="str">
        <f>IF(ISBLANK('Gambia 2012'!$G$118),"",'Gambia 2012'!$G$118)</f>
        <v>No</v>
      </c>
      <c r="GF14" s="546" t="str">
        <f>IF(ISBLANK('Gambia 2012'!$F$119),"",'Gambia 2012'!$F$119)</f>
        <v>N/A</v>
      </c>
      <c r="GG14" s="546">
        <f>IF(ISBLANK('Gambia 2012'!$F$120),"",'Gambia 2012'!$F$120)</f>
        <v>2011</v>
      </c>
      <c r="GH14" s="546" t="str">
        <f>IF(ISBLANK('Gambia 2012'!$D$121),"",'Gambia 2012'!$D$121)</f>
        <v>Essential Drug List</v>
      </c>
      <c r="GI14" s="546" t="str">
        <f>IF(ISBLANK('Gambia 2012'!$D$122),"",'Gambia 2012'!$D$122)</f>
        <v/>
      </c>
      <c r="GJ14" s="547"/>
      <c r="GK14" s="546">
        <f>IF(ISBLANK('Gambia 2012'!$F$124),"",'Gambia 2012'!$F$124)</f>
        <v>2007</v>
      </c>
      <c r="GL14" s="546" t="str">
        <f>IF(ISBLANK('Gambia 2012'!$G$125),"",'Gambia 2012'!$G$125)</f>
        <v>Yes</v>
      </c>
      <c r="GM14" s="546" t="str">
        <f>IF(ISBLANK('Gambia 2012'!$G$126),"",'Gambia 2012'!$G$126)</f>
        <v>No</v>
      </c>
      <c r="GN14" s="546" t="str">
        <f>IF(ISBLANK('Gambia 2012'!$G$127),"",'Gambia 2012'!$G$127)</f>
        <v>No</v>
      </c>
      <c r="GO14" s="546" t="str">
        <f>IF(ISBLANK('Gambia 2012'!$G$128),"",'Gambia 2012'!$G$128)</f>
        <v>No</v>
      </c>
      <c r="GP14" s="546" t="str">
        <f>IF(ISBLANK('Gambia 2012'!$D$129),"",'Gambia 2012'!$D$129)</f>
        <v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v>
      </c>
      <c r="GQ14" s="555"/>
      <c r="GR14" s="548" t="str">
        <f>IF(ISBLANK('Gambia 2012'!$G$131),"",'Gambia 2012'!$G$131)</f>
        <v>Yes</v>
      </c>
      <c r="GS14" s="549"/>
      <c r="GT14" s="548" t="str">
        <f>IF(ISBLANK('Gambia 2012'!$G$133),"",'Gambia 2012'!$G$133)</f>
        <v>No</v>
      </c>
      <c r="GU14" s="548" t="str">
        <f>IF(ISBLANK('Gambia 2012'!$G$134),"",'Gambia 2012'!$G$134)</f>
        <v>No</v>
      </c>
      <c r="GV14" s="548" t="str">
        <f>IF(ISBLANK('Gambia 2012'!$G$135),"",'Gambia 2012'!$G$135)</f>
        <v>No</v>
      </c>
      <c r="GW14" s="548" t="str">
        <f>IF(ISBLANK('Gambia 2012'!$G$136),"",'Gambia 2012'!$G$136)</f>
        <v>N/A</v>
      </c>
      <c r="GX14" s="548" t="str">
        <f>IF(ISBLANK('Gambia 2012'!$G$137),"",'Gambia 2012'!$G$137)</f>
        <v>Yes</v>
      </c>
      <c r="GY14" s="548" t="str">
        <f>IF(ISBLANK('Gambia 2012'!$G$138),"",'Gambia 2012'!$G$138)</f>
        <v>No</v>
      </c>
      <c r="GZ14" s="548" t="str">
        <f>IF(ISBLANK('Gambia 2012'!$G$139),"",'Gambia 2012'!$G$139)</f>
        <v>No</v>
      </c>
      <c r="HA14" s="548" t="str">
        <f>IF(ISBLANK('Gambia 2012'!$G$140),"",'Gambia 2012'!$G$140)</f>
        <v>N/A</v>
      </c>
      <c r="HB14" s="548" t="str">
        <f>IF(ISBLANK('Gambia 2012'!$G$141),"",'Gambia 2012'!$G$141)</f>
        <v>N/A</v>
      </c>
      <c r="HC14" s="548" t="str">
        <f>IF(ISBLANK('Gambia 2012'!$F$142),"",'Gambia 2012'!$F$142)</f>
        <v>1/11-12/11</v>
      </c>
      <c r="HD14" s="548" t="str">
        <f>IF(ISBLANK('Gambia 2012'!$F$143),"",'Gambia 2012'!$F$143)</f>
        <v>Contraceptive stock records</v>
      </c>
      <c r="HE14" s="549"/>
      <c r="HF14" s="548" t="str">
        <f>IF(ISBLANK('Gambia 2012'!$G$145),"",'Gambia 2012'!$G$145)</f>
        <v>No</v>
      </c>
      <c r="HG14" s="548" t="str">
        <f>IF(ISBLANK('Gambia 2012'!$G$146),"",'Gambia 2012'!$G$146)</f>
        <v>No</v>
      </c>
      <c r="HH14" s="551" t="str">
        <f>IF(ISBLANK('Gambia 2012'!$D$147),"",'Gambia 2012'!$D$147)</f>
        <v>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v>
      </c>
      <c r="HI14" s="159" t="s">
        <v>504</v>
      </c>
    </row>
    <row r="15" spans="1:217" ht="39.950000000000003" customHeight="1">
      <c r="A15" s="263" t="s">
        <v>511</v>
      </c>
      <c r="B15" s="154"/>
      <c r="C15" s="536" t="str">
        <f>IF(ISBLANK('Georgia 2012'!$H$12),"",'Georgia 2012'!$H$12)</f>
        <v>Yes</v>
      </c>
      <c r="D15" s="536" t="str">
        <f>IF(ISBLANK('Georgia 2012'!$D$13),"",'Georgia 2012'!$D$13)</f>
        <v xml:space="preserve">National Reproductive Health Council </v>
      </c>
      <c r="E15" s="557"/>
      <c r="F15" s="536" t="str">
        <f>IF(ISBLANK('Georgia 2012'!$D$15),"",'Georgia 2012'!$D$15)</f>
        <v>No</v>
      </c>
      <c r="G15" s="536" t="str">
        <f>IF(ISBLANK('Georgia 2012'!$F$15),"",'Georgia 2012'!$F$15)</f>
        <v/>
      </c>
      <c r="H15" s="536" t="str">
        <f>IF(ISBLANK('Georgia 2012'!$D$16),"",'Georgia 2012'!$D$16)</f>
        <v>Yes</v>
      </c>
      <c r="I15" s="536" t="str">
        <f>IF(ISBLANK('Georgia 2012'!$F$16),"",'Georgia 2012'!$F$16)</f>
        <v>John Snow, Inc. (JSI)</v>
      </c>
      <c r="J15" s="536" t="str">
        <f>IF(ISBLANK('Georgia 2012'!$D$17),"",'Georgia 2012'!$D$17)</f>
        <v>No</v>
      </c>
      <c r="K15" s="536" t="str">
        <f>IF(ISBLANK('Georgia 2012'!$F$17),"",'Georgia 2012'!$F$17)</f>
        <v/>
      </c>
      <c r="L15" s="536" t="str">
        <f>IF(ISBLANK('Georgia 2012'!$D$18),"",'Georgia 2012'!$D$18)</f>
        <v>Yes</v>
      </c>
      <c r="M15" s="536" t="str">
        <f>IF(ISBLANK('Georgia 2012'!$F$18),"",'Georgia 2012'!$F$18)</f>
        <v>USAID</v>
      </c>
      <c r="N15" s="536" t="str">
        <f>IF(ISBLANK('Georgia 2012'!$D$19),"",'Georgia 2012'!$D$19)</f>
        <v>Yes</v>
      </c>
      <c r="O15" s="536" t="str">
        <f>IF(ISBLANK('Georgia 2012'!$F$19),"",'Georgia 2012'!$F$19)</f>
        <v>UNFPA, UNICEF, WHO</v>
      </c>
      <c r="P15" s="536" t="str">
        <f>IF(ISBLANK('Georgia 2012'!$D$20),"",'Georgia 2012'!$D$20)</f>
        <v>No</v>
      </c>
      <c r="Q15" s="536" t="str">
        <f>IF(ISBLANK('Georgia 2012'!$F$20),"",'Georgia 2012'!$F$20)</f>
        <v/>
      </c>
      <c r="R15" s="536" t="str">
        <f>IF(ISBLANK('Georgia 2012'!$D$21),"",'Georgia 2012'!$D$21)</f>
        <v>N/A</v>
      </c>
      <c r="S15" s="536" t="str">
        <f>IF(ISBLANK('Georgia 2012'!$F$21),"",'Georgia 2012'!$F$21)</f>
        <v/>
      </c>
      <c r="T15" s="536" t="str">
        <f>IF(ISBLANK('Georgia 2012'!$D$22),"",'Georgia 2012'!$D$22)</f>
        <v>No</v>
      </c>
      <c r="U15" s="536" t="str">
        <f>IF(ISBLANK('Georgia 2012'!$F$22),"",'Georgia 2012'!$F$22)</f>
        <v/>
      </c>
      <c r="V15" s="536" t="str">
        <f>IF(ISBLANK('Georgia 2012'!$D$23),"",'Georgia 2012'!$D$23)</f>
        <v>Yes</v>
      </c>
      <c r="W15" s="536" t="str">
        <f>IF(ISBLANK('Georgia 2012'!$F$23),"",'Georgia 2012'!$F$23)</f>
        <v>National Perinatal Center</v>
      </c>
      <c r="X15" s="536" t="str">
        <f>IF(ISBLANK('Georgia 2012'!$H$24),"",'Georgia 2012'!$H$24)</f>
        <v>6 or more times</v>
      </c>
      <c r="Y15" s="536" t="str">
        <f>IF(ISBLANK('Georgia 2012'!$H$25),"",'Georgia 2012'!$H$25)</f>
        <v>No</v>
      </c>
      <c r="Z15" s="536" t="str">
        <f>IF(ISBLANK('Georgia 2012'!$D$26),"",'Georgia 2012'!$D$26)</f>
        <v>No</v>
      </c>
      <c r="AA15" s="536" t="str">
        <f>IF(ISBLANK('Georgia 2012'!$F$26),"",'Georgia 2012'!$F$26)</f>
        <v>N/A</v>
      </c>
      <c r="AB15" s="536" t="str">
        <f>IF(ISBLANK('Georgia 2012'!$H$26),"",'Georgia 2012'!$H$26)</f>
        <v>N/A</v>
      </c>
      <c r="AC15" s="155"/>
      <c r="AD15" s="537" t="str">
        <f>IF(ISBLANK('Georgia 2012'!$F$28),"",'Georgia 2012'!$F$28)</f>
        <v>January</v>
      </c>
      <c r="AE15" s="537" t="str">
        <f>IF(ISBLANK('Georgia 2012'!$H$28),"",'Georgia 2012'!$H$28)</f>
        <v>December</v>
      </c>
      <c r="AF15" s="538" t="str">
        <f>IF(ISBLANK('Georgia 2012'!$G$29),"",'Georgia 2012'!$G$29)</f>
        <v>Don’t know</v>
      </c>
      <c r="AG15" s="535" t="str">
        <f>IF(ISBLANK('Georgia 2012'!$E$30),"",'Georgia 2012'!$E$30)</f>
        <v>12/10-12/11</v>
      </c>
      <c r="AH15" s="535" t="str">
        <f>IF(ISBLANK('Georgia 2012'!$G$30),"",'Georgia 2012'!$G$30)</f>
        <v>JSI</v>
      </c>
      <c r="AI15" s="535" t="str">
        <f>IF(ISBLANK('Georgia 2012'!$H$31),"",'Georgia 2012'!$H$31)</f>
        <v>No</v>
      </c>
      <c r="AJ15" s="538" t="str">
        <f>IF(ISBLANK('Georgia 2012'!$H$32),"",'Georgia 2012'!$H$32)</f>
        <v>No</v>
      </c>
      <c r="AK15" s="538">
        <f>IF(ISBLANK('Georgia 2012'!$E$35),"",'Georgia 2012'!$E$35)</f>
        <v>0</v>
      </c>
      <c r="AL15" s="537" t="str">
        <f>IF(ISBLANK('Georgia 2012'!$F$35),"",'Georgia 2012'!$F$35)</f>
        <v>01/11-12/11</v>
      </c>
      <c r="AM15" s="537" t="str">
        <f>IF(ISBLANK('Georgia 2012'!$G$35),"",'Georgia 2012'!$G$35)</f>
        <v/>
      </c>
      <c r="AN15" s="537" t="str">
        <f>IF(ISBLANK('Georgia 2012'!$H$35),"",'Georgia 2012'!$H$35)</f>
        <v>Government funds have never been allocated for contraceptives.</v>
      </c>
      <c r="AO15" s="537" t="str">
        <f>IF(ISBLANK('Georgia 2012'!$H$37),"",'Georgia 2012'!$H$37)</f>
        <v>No</v>
      </c>
      <c r="AP15" s="537" t="str">
        <f>IF(ISBLANK('Georgia 2012'!$D$40),"",'Georgia 2012'!$D$40)</f>
        <v>No</v>
      </c>
      <c r="AQ15" s="537" t="str">
        <f>IF(ISBLANK('Georgia 2012'!$D$41),"",'Georgia 2012'!$D$41)</f>
        <v>N/A</v>
      </c>
      <c r="AR15" s="538">
        <f>IF(ISBLANK('Georgia 2012'!$E$40),"",'Georgia 2012'!$E$40)</f>
        <v>0</v>
      </c>
      <c r="AS15" s="538" t="str">
        <f>IF(ISBLANK('Georgia 2012'!$F$40),"",'Georgia 2012'!$F$40)</f>
        <v>01/11-12/11</v>
      </c>
      <c r="AT15" s="538" t="str">
        <f>IF(ISBLANK('Georgia 2012'!$G$40),"",'Georgia 2012'!$G$40)</f>
        <v/>
      </c>
      <c r="AU15" s="537" t="str">
        <f>IF(ISBLANK('Georgia 2012'!$H$40),"",'Georgia 2012'!$H$40)</f>
        <v/>
      </c>
      <c r="AV15" s="537" t="str">
        <f>IF(ISBLANK('Georgia 2012'!$D$42),"",'Georgia 2012'!$D$42)</f>
        <v>No</v>
      </c>
      <c r="AW15" s="538" t="str">
        <f>IF(ISBLANK('Georgia 2012'!$D$43),"",'Georgia 2012'!$D$43)</f>
        <v>N/A</v>
      </c>
      <c r="AX15" s="538">
        <f>IF(ISBLANK('Georgia 2012'!$E$42),"",'Georgia 2012'!$E$42)</f>
        <v>0</v>
      </c>
      <c r="AY15" s="538" t="str">
        <f>IF(ISBLANK('Georgia 2012'!$F$42),"",'Georgia 2012'!$F$42)</f>
        <v>01/11-12/11</v>
      </c>
      <c r="AZ15" s="538" t="str">
        <f>IF(ISBLANK('Georgia 2012'!$G$42),"",'Georgia 2012'!$G$42)</f>
        <v/>
      </c>
      <c r="BA15" s="537" t="str">
        <f>IF(ISBLANK('Georgia 2012'!$H$42),"",'Georgia 2012'!$H$42)</f>
        <v/>
      </c>
      <c r="BB15" s="539">
        <f>IF(ISBLANK('Georgia 2012'!$E$44),"",'Georgia 2012'!$E$44)</f>
        <v>0</v>
      </c>
      <c r="BC15" s="537" t="str">
        <f>IF(ISBLANK('Georgia 2012'!$H$44),"",'Georgia 2012'!$H$44)</f>
        <v/>
      </c>
      <c r="BD15" s="540"/>
      <c r="BE15" s="537" t="str">
        <f>IF(ISBLANK('Georgia 2012'!$D$48),"",'Georgia 2012'!$D$48)</f>
        <v>Yes</v>
      </c>
      <c r="BF15" s="538" t="str">
        <f>IF(ISBLANK('Georgia 2012'!$D$49),"",'Georgia 2012'!$D$49)</f>
        <v>USAID (for JSI SUSTAIN Project to distribute contraceptives)</v>
      </c>
      <c r="BG15" s="538">
        <f>IF(ISBLANK('Georgia 2012'!$E$48),"",'Georgia 2012'!$E$48)</f>
        <v>77572</v>
      </c>
      <c r="BH15" s="538" t="str">
        <f>IF(ISBLANK('Georgia 2012'!$F$48),"",'Georgia 2012'!$F$48)</f>
        <v>01/11-12/11</v>
      </c>
      <c r="BI15" s="538" t="str">
        <f>IF(ISBLANK('Georgia 2012'!$G$48),"",'Georgia 2012'!$G$48)</f>
        <v>RHInterchange</v>
      </c>
      <c r="BJ15" s="537" t="str">
        <f>IF(ISBLANK('Georgia 2012'!$H$48),"",'Georgia 2012'!$H$48)</f>
        <v/>
      </c>
      <c r="BK15" s="537" t="str">
        <f>IF(ISBLANK('Georgia 2012'!$D$50),"",'Georgia 2012'!$D$50)</f>
        <v>Yes</v>
      </c>
      <c r="BL15" s="538">
        <f>IF(ISBLANK('Georgia 2012'!$E$50),"",'Georgia 2012'!$E$50)</f>
        <v>24316</v>
      </c>
      <c r="BM15" s="538" t="str">
        <f>IF(ISBLANK('Georgia 2012'!$F$50),"",'Georgia 2012'!$F$50)</f>
        <v>01/11-12/11</v>
      </c>
      <c r="BN15" s="538" t="str">
        <f>IF(ISBLANK('Georgia 2012'!$G$50),"",'Georgia 2012'!$G$50)</f>
        <v>Global Fund procurement table</v>
      </c>
      <c r="BO15" s="538" t="str">
        <f>IF(ISBLANK('Georgia 2012'!$H$50),"",'Georgia 2012'!$H$50)</f>
        <v/>
      </c>
      <c r="BP15" s="537" t="str">
        <f>IF(ISBLANK('Georgia 2012'!$D$51),"",'Georgia 2012'!$D$51)</f>
        <v>Don't know</v>
      </c>
      <c r="BQ15" s="538" t="str">
        <f>IF(ISBLANK('Georgia 2012'!$E$51),"",'Georgia 2012'!$E$51)</f>
        <v/>
      </c>
      <c r="BR15" s="537" t="str">
        <f>IF(ISBLANK('Georgia 2012'!$F$51),"",'Georgia 2012'!$F$51)</f>
        <v>01/11-12/11</v>
      </c>
      <c r="BS15" s="538" t="str">
        <f>IF(ISBLANK('Georgia 2012'!$G$51),"",'Georgia 2012'!$G$51)</f>
        <v/>
      </c>
      <c r="BT15" s="538" t="str">
        <f>IF(ISBLANK('Georgia 2012'!$H$51),"",'Georgia 2012'!$H$51)</f>
        <v/>
      </c>
      <c r="BU15" s="539">
        <f>IF(ISBLANK('Georgia 2012'!$E$52),"",'Georgia 2012'!$E$52)</f>
        <v>101888</v>
      </c>
      <c r="BV15" s="538" t="str">
        <f>IF(ISBLANK('Georgia 2012'!$H$52),"",'Georgia 2012'!$H$52)</f>
        <v/>
      </c>
      <c r="BW15" s="541">
        <f>IF(ISBLANK('Georgia 2012'!$F$55),"",'Georgia 2012'!$F$55)</f>
        <v>0</v>
      </c>
      <c r="BX15" s="537" t="str">
        <f>IF(ISBLANK('Georgia 2012'!$G$55),"",'Georgia 2012'!$G$55)</f>
        <v/>
      </c>
      <c r="BY15" s="541" t="str">
        <f>IF(ISBLANK('Georgia 2012'!$F$56),"",'Georgia 2012'!$F$56)</f>
        <v>Don't know</v>
      </c>
      <c r="BZ15" s="537" t="str">
        <f>IF(ISBLANK('Georgia 2012'!$G$56),"",'Georgia 2012'!$G$56)</f>
        <v/>
      </c>
      <c r="CA15" s="537" t="str">
        <f>IF(ISBLANK('Georgia 2012'!$F$57),"",'Georgia 2012'!$F$57)</f>
        <v>Don't know</v>
      </c>
      <c r="CB15" s="537" t="str">
        <f>IF(ISBLANK('Georgia 2012'!$G$57),"",'Georgia 2012'!$G$57)</f>
        <v/>
      </c>
      <c r="CC15" s="537" t="str">
        <f>IF(ISBLANK('Georgia 2012'!$F$59),"",'Georgia 2012'!$F$59)</f>
        <v>N/A</v>
      </c>
      <c r="CD15" s="537" t="str">
        <f>IF(ISBLANK('Georgia 2012'!$F$60),"",'Georgia 2012'!$F$60)</f>
        <v>N/A</v>
      </c>
      <c r="CE15" s="537" t="str">
        <f>IF(ISBLANK('Georgia 2012'!$F$61),"",'Georgia 2012'!$F$61)</f>
        <v>N/A</v>
      </c>
      <c r="CF15" s="537" t="str">
        <f>IF(ISBLANK('Georgia 2012'!$D$62),"",'Georgia 2012'!$D$62)</f>
        <v/>
      </c>
      <c r="CG15" s="262"/>
      <c r="CH15" s="542"/>
      <c r="CI15" s="543" t="str">
        <f>IF(ISBLANK('Georgia 2012'!$D$66),"",'Georgia 2012'!$D$66)</f>
        <v>Yes</v>
      </c>
      <c r="CJ15" s="543" t="str">
        <f>IF(ISBLANK('Georgia 2012'!$D$67),"",'Georgia 2012'!$D$67)</f>
        <v>Yes</v>
      </c>
      <c r="CK15" s="543" t="str">
        <f>IF(ISBLANK('Georgia 2012'!$D$68),"",'Georgia 2012'!$D$68)</f>
        <v>No</v>
      </c>
      <c r="CL15" s="543" t="str">
        <f>IF(ISBLANK('Georgia 2012'!$D$69),"",'Georgia 2012'!$D$69)</f>
        <v>No</v>
      </c>
      <c r="CM15" s="543" t="str">
        <f>IF(ISBLANK('Georgia 2012'!$D$70),"",'Georgia 2012'!$D$70)</f>
        <v>Yes</v>
      </c>
      <c r="CN15" s="543" t="str">
        <f>IF(ISBLANK('Georgia 2012'!$D$71),"",'Georgia 2012'!$D$71)</f>
        <v>Yes</v>
      </c>
      <c r="CO15" s="543" t="str">
        <f>IF(ISBLANK('Georgia 2012'!$D$72),"",'Georgia 2012'!$D$72)</f>
        <v>Yes</v>
      </c>
      <c r="CP15" s="543" t="str">
        <f>IF(ISBLANK('Georgia 2012'!$D$73),"",'Georgia 2012'!$D$73)</f>
        <v>Yes</v>
      </c>
      <c r="CQ15" s="543" t="str">
        <f>IF(ISBLANK('Georgia 2012'!$D$74),"",'Georgia 2012'!$D$74)</f>
        <v>No</v>
      </c>
      <c r="CR15" s="543" t="str">
        <f>IF(ISBLANK('Georgia 2012'!$D$75),"",'Georgia 2012'!$D$75)</f>
        <v>Yes</v>
      </c>
      <c r="CS15" s="543" t="str">
        <f>IF(ISBLANK('Georgia 2012'!$D$76),"",'Georgia 2012'!$D$76)</f>
        <v>Yes</v>
      </c>
      <c r="CT15" s="543" t="str">
        <f>IF(ISBLANK('Georgia 2012'!$D$77),"",'Georgia 2012'!$D$77)</f>
        <v/>
      </c>
      <c r="CU15" s="542"/>
      <c r="CV15" s="543" t="str">
        <f>IF(ISBLANK('Georgia 2012'!$F$66),"",'Georgia 2012'!$F$66)</f>
        <v>N/A</v>
      </c>
      <c r="CW15" s="543" t="str">
        <f>IF(ISBLANK('Georgia 2012'!$F$67),"",'Georgia 2012'!$F$67)</f>
        <v>N/A</v>
      </c>
      <c r="CX15" s="543" t="str">
        <f>IF(ISBLANK('Georgia 2012'!$F$68),"",'Georgia 2012'!$F$68)</f>
        <v>N/A</v>
      </c>
      <c r="CY15" s="543" t="str">
        <f>IF(ISBLANK('Georgia 2012'!$F$69),"",'Georgia 2012'!$F$69)</f>
        <v>N/A</v>
      </c>
      <c r="CZ15" s="543" t="str">
        <f>IF(ISBLANK('Georgia 2012'!$F$70),"",'Georgia 2012'!$F$70)</f>
        <v>N/A</v>
      </c>
      <c r="DA15" s="543" t="str">
        <f>IF(ISBLANK('Georgia 2012'!$F$71),"",'Georgia 2012'!$F$71)</f>
        <v>N/A</v>
      </c>
      <c r="DB15" s="543" t="str">
        <f>IF(ISBLANK('Georgia 2012'!$F$72),"",'Georgia 2012'!$F$72)</f>
        <v>N/A</v>
      </c>
      <c r="DC15" s="543" t="str">
        <f>IF(ISBLANK('Georgia 2012'!$F$73),"",'Georgia 2012'!$F$73)</f>
        <v>N/A</v>
      </c>
      <c r="DD15" s="543" t="str">
        <f>IF(ISBLANK('Georgia 2012'!$F$74),"",'Georgia 2012'!$F$74)</f>
        <v>N/A</v>
      </c>
      <c r="DE15" s="543" t="str">
        <f>IF(ISBLANK('Georgia 2012'!$F$75),"",'Georgia 2012'!$F$75)</f>
        <v>N/A</v>
      </c>
      <c r="DF15" s="543" t="str">
        <f>IF(ISBLANK('Georgia 2012'!$F$76),"",'Georgia 2012'!$F$76)</f>
        <v>N/A</v>
      </c>
      <c r="DG15" s="543" t="str">
        <f>IF(ISBLANK('Georgia 2012'!$F$77),"",'Georgia 2012'!$F$77)</f>
        <v/>
      </c>
      <c r="DH15" s="544"/>
      <c r="DI15" s="543" t="str">
        <f>IF(ISBLANK('Georgia 2012'!$G$66),"",'Georgia 2012'!$G$66)</f>
        <v>Yes</v>
      </c>
      <c r="DJ15" s="543" t="str">
        <f>IF(ISBLANK('Georgia 2012'!$G$67),"",'Georgia 2012'!$G$67)</f>
        <v>Yes</v>
      </c>
      <c r="DK15" s="543" t="str">
        <f>IF(ISBLANK('Georgia 2012'!$G$68),"",'Georgia 2012'!$G$68)</f>
        <v>No</v>
      </c>
      <c r="DL15" s="543" t="str">
        <f>IF(ISBLANK('Georgia 2012'!$G$69),"",'Georgia 2012'!$G$69)</f>
        <v>No</v>
      </c>
      <c r="DM15" s="543" t="str">
        <f>IF(ISBLANK('Georgia 2012'!$G$70),"",'Georgia 2012'!$G$70)</f>
        <v>No</v>
      </c>
      <c r="DN15" s="543" t="str">
        <f>IF(ISBLANK('Georgia 2012'!$G$71),"",'Georgia 2012'!$G$71)</f>
        <v>Yes</v>
      </c>
      <c r="DO15" s="543" t="str">
        <f>IF(ISBLANK('Georgia 2012'!$G$72),"",'Georgia 2012'!$G$72)</f>
        <v>No</v>
      </c>
      <c r="DP15" s="543" t="str">
        <f>IF(ISBLANK('Georgia 2012'!$G$73),"",'Georgia 2012'!$G$73)</f>
        <v>No</v>
      </c>
      <c r="DQ15" s="543" t="str">
        <f>IF(ISBLANK('Georgia 2012'!$G$74),"",'Georgia 2012'!$G$74)</f>
        <v>No</v>
      </c>
      <c r="DR15" s="543" t="str">
        <f>IF(ISBLANK('Georgia 2012'!$G$75),"",'Georgia 2012'!$G$75)</f>
        <v>No</v>
      </c>
      <c r="DS15" s="543" t="str">
        <f>IF(ISBLANK('Georgia 2012'!$G$76),"",'Georgia 2012'!$G$76)</f>
        <v>No</v>
      </c>
      <c r="DT15" s="543" t="str">
        <f>IF(ISBLANK('Georgia 2012'!$G$77),"",'Georgia 2012'!$G$77)</f>
        <v/>
      </c>
      <c r="DU15" s="544"/>
      <c r="DV15" s="543" t="str">
        <f>IF(ISBLANK('Georgia 2012'!$H$66),"",'Georgia 2012'!$H$66)</f>
        <v>Yes</v>
      </c>
      <c r="DW15" s="543" t="str">
        <f>IF(ISBLANK('Georgia 2012'!$H$67),"",'Georgia 2012'!$H$67)</f>
        <v>Yes</v>
      </c>
      <c r="DX15" s="543" t="str">
        <f>IF(ISBLANK('Georgia 2012'!$H$68),"",'Georgia 2012'!$H$68)</f>
        <v>No</v>
      </c>
      <c r="DY15" s="543" t="str">
        <f>IF(ISBLANK('Georgia 2012'!$H$69),"",'Georgia 2012'!$H$69)</f>
        <v>No</v>
      </c>
      <c r="DZ15" s="543" t="str">
        <f>IF(ISBLANK('Georgia 2012'!$H$70),"",'Georgia 2012'!$H$70)</f>
        <v>No</v>
      </c>
      <c r="EA15" s="543" t="str">
        <f>IF(ISBLANK('Georgia 2012'!$H$71),"",'Georgia 2012'!$H$71)</f>
        <v>Yes</v>
      </c>
      <c r="EB15" s="543" t="str">
        <f>IF(ISBLANK('Georgia 2012'!$H$72),"",'Georgia 2012'!$H$72)</f>
        <v>No</v>
      </c>
      <c r="EC15" s="543" t="str">
        <f>IF(ISBLANK('Georgia 2012'!$H$73),"",'Georgia 2012'!$H$73)</f>
        <v>No</v>
      </c>
      <c r="ED15" s="543" t="str">
        <f>IF(ISBLANK('Georgia 2012'!$H$74),"",'Georgia 2012'!$H$74)</f>
        <v>No</v>
      </c>
      <c r="EE15" s="543" t="str">
        <f>IF(ISBLANK('Georgia 2012'!$H$75),"",'Georgia 2012'!$H$75)</f>
        <v>No</v>
      </c>
      <c r="EF15" s="543" t="str">
        <f>IF(ISBLANK('Georgia 2012'!$H$76),"",'Georgia 2012'!$H$76)</f>
        <v>No</v>
      </c>
      <c r="EG15" s="543" t="str">
        <f>IF(ISBLANK('Georgia 2012'!$H$77),"",'Georgia 2012'!$H$77)</f>
        <v/>
      </c>
      <c r="EH15" s="543" t="str">
        <f>IF(ISBLANK('Georgia 2012'!$D$78),"",'Georgia 2012'!$D$78)</f>
        <v>There are no government health facilities anymore; the entire health system is privatized.</v>
      </c>
      <c r="EI15" s="545"/>
      <c r="EJ15" s="546" t="str">
        <f>IF(ISBLANK('Georgia 2012'!$H$80),"",'Georgia 2012'!$H$80)</f>
        <v>Yes</v>
      </c>
      <c r="EK15" s="546" t="str">
        <f>IF(ISBLANK('Georgia 2012'!$C$83),"",'Georgia 2012'!$C$83)</f>
        <v>National Reproductive Health Strategy</v>
      </c>
      <c r="EL15" s="546" t="str">
        <f>IF(ISBLANK('Georgia 2012'!$D$83),"",'Georgia 2012'!$D$83)</f>
        <v>2005-2015</v>
      </c>
      <c r="EM15" s="546" t="str">
        <f>IF(ISBLANK('Georgia 2012'!$F$83),"",'Georgia 2012'!$F$83)</f>
        <v>Yes</v>
      </c>
      <c r="EN15" s="546" t="str">
        <f>IF(ISBLANK('Georgia 2012'!$G$83),"",'Georgia 2012'!$G$83)</f>
        <v>Yes</v>
      </c>
      <c r="EO15" s="546" t="str">
        <f>IF(ISBLANK('Georgia 2012'!$F$84),"",'Georgia 2012'!$F$84)</f>
        <v>Yes</v>
      </c>
      <c r="EP15" s="546" t="str">
        <f>IF(ISBLANK('Georgia 2012'!$E$85),"",'Georgia 2012'!$E$85)</f>
        <v>1) If the commodity is humanitarian it is not subject to any taxation, and the documentation fee is approximately 200 GEL. 2) If the commodity is commercial it is subject to taxation.</v>
      </c>
      <c r="EQ15" s="546" t="str">
        <f>IF(ISBLANK('Georgia 2012'!$E$86),"",'Georgia 2012'!$E$86)</f>
        <v>Custom tax 18% of the total price, custom fee 60EUR, and after sales revenue 10%.</v>
      </c>
      <c r="ER15" s="546" t="str">
        <f>IF(ISBLANK('Georgia 2012'!$H$87),"",'Georgia 2012'!$H$87)</f>
        <v>No</v>
      </c>
      <c r="ES15" s="546" t="str">
        <f>IF(ISBLANK('Georgia 2012'!$D$88),"",'Georgia 2012'!$D$88)</f>
        <v>N/A</v>
      </c>
      <c r="ET15" s="546" t="str">
        <f>IF(ISBLANK('Georgia 2012'!$H$89),"",'Georgia 2012'!$H$89)</f>
        <v>No</v>
      </c>
      <c r="EU15" s="546" t="str">
        <f>IF(ISBLANK('Georgia 2012'!$D$90),"",'Georgia 2012'!$D$90)</f>
        <v>N/A</v>
      </c>
      <c r="EV15" s="546" t="str">
        <f>IF(ISBLANK('Georgia 2012'!$H$91),"",'Georgia 2012'!$H$91)</f>
        <v>Yes</v>
      </c>
      <c r="EW15" s="546" t="str">
        <f>IF(ISBLANK('Georgia 2012'!$C$94),"",'Georgia 2012'!$C$94)</f>
        <v>IUDs</v>
      </c>
      <c r="EX15" s="546" t="str">
        <f>IF(ISBLANK('Georgia 2012'!$E$94),"",'Georgia 2012'!$E$94)</f>
        <v>N/A</v>
      </c>
      <c r="EY15" s="546" t="str">
        <f>IF(ISBLANK('Georgia 2012'!$G$94),"",'Georgia 2012'!$G$94)</f>
        <v>Only Ob/Gyns and reproductologists can dispense.</v>
      </c>
      <c r="EZ15" s="546" t="str">
        <f>IF(ISBLANK('Georgia 2012'!$C$95),"",'Georgia 2012'!$C$95)</f>
        <v/>
      </c>
      <c r="FA15" s="546" t="str">
        <f>IF(ISBLANK('Georgia 2012'!$E$95),"",'Georgia 2012'!$E$95)</f>
        <v/>
      </c>
      <c r="FB15" s="546" t="str">
        <f>IF(ISBLANK('Georgia 2012'!$G$95),"",'Georgia 2012'!$G$95)</f>
        <v/>
      </c>
      <c r="FC15" s="546" t="str">
        <f>IF(ISBLANK('Georgia 2012'!$C$96),"",'Georgia 2012'!$C$96)</f>
        <v/>
      </c>
      <c r="FD15" s="546" t="str">
        <f>IF(ISBLANK('Georgia 2012'!$E$96),"",'Georgia 2012'!$E$96)</f>
        <v/>
      </c>
      <c r="FE15" s="546" t="str">
        <f>IF(ISBLANK('Georgia 2012'!$G$96),"",'Georgia 2012'!$G$96)</f>
        <v/>
      </c>
      <c r="FF15" s="550"/>
      <c r="FG15" s="546" t="str">
        <f>IF(ISBLANK('Georgia 2012'!$D$99),"",'Georgia 2012'!$D$99)</f>
        <v>No</v>
      </c>
      <c r="FH15" s="546" t="str">
        <f>IF(ISBLANK('Georgia 2012'!$E$99),"",'Georgia 2012'!$E$99)</f>
        <v/>
      </c>
      <c r="FI15" s="546" t="str">
        <f>IF(ISBLANK('Georgia 2012'!$H$99),"",'Georgia 2012'!$H$99)</f>
        <v/>
      </c>
      <c r="FJ15" s="546" t="str">
        <f>IF(ISBLANK('Georgia 2012'!$D$100),"",'Georgia 2012'!$D$100)</f>
        <v>No</v>
      </c>
      <c r="FK15" s="546" t="str">
        <f>IF(ISBLANK('Georgia 2012'!$E$100),"",'Georgia 2012'!$E$100)</f>
        <v/>
      </c>
      <c r="FL15" s="546" t="str">
        <f>IF(ISBLANK('Georgia 2012'!$H$100),"",'Georgia 2012'!$H$100)</f>
        <v/>
      </c>
      <c r="FM15" s="546" t="str">
        <f>IF(ISBLANK('Georgia 2012'!$D$101),"",'Georgia 2012'!$D$101)</f>
        <v>No</v>
      </c>
      <c r="FN15" s="546" t="str">
        <f>IF(ISBLANK('Georgia 2012'!$E$101),"",'Georgia 2012'!$E$101)</f>
        <v/>
      </c>
      <c r="FO15" s="546" t="str">
        <f>IF(ISBLANK('Georgia 2012'!$H$101),"",'Georgia 2012'!$H$101)</f>
        <v/>
      </c>
      <c r="FP15" s="547"/>
      <c r="FQ15" s="546" t="str">
        <f>IF(ISBLANK('Georgia 2012'!$G$104),"",'Georgia 2012'!$G$104)</f>
        <v>N/A</v>
      </c>
      <c r="FR15" s="546" t="str">
        <f>IF(ISBLANK('Georgia 2012'!$G$105),"",'Georgia 2012'!$G$105)</f>
        <v>N/A</v>
      </c>
      <c r="FS15" s="546" t="str">
        <f>IF(ISBLANK('Georgia 2012'!$G$106),"",'Georgia 2012'!$G$106)</f>
        <v>N/A</v>
      </c>
      <c r="FT15" s="546" t="str">
        <f>IF(ISBLANK('Georgia 2012'!$D$107),"",'Georgia 2012'!$D$107)</f>
        <v>N/A because there are no public-sector facilities. There is a state insurance program for poor people.</v>
      </c>
      <c r="FU15" s="547"/>
      <c r="FV15" s="546" t="str">
        <f>IF(ISBLANK('Georgia 2012'!$G$109),"",'Georgia 2012'!$G$109)</f>
        <v>No</v>
      </c>
      <c r="FW15" s="546" t="str">
        <f>IF(ISBLANK('Georgia 2012'!$G$110),"",'Georgia 2012'!$G$110)</f>
        <v>No</v>
      </c>
      <c r="FX15" s="546" t="str">
        <f>IF(ISBLANK('Georgia 2012'!$G$111),"",'Georgia 2012'!$G$111)</f>
        <v>No</v>
      </c>
      <c r="FY15" s="546" t="str">
        <f>IF(ISBLANK('Georgia 2012'!$G$112),"",'Georgia 2012'!$G$112)</f>
        <v>No</v>
      </c>
      <c r="FZ15" s="546" t="str">
        <f>IF(ISBLANK('Georgia 2012'!$G$113),"",'Georgia 2012'!$G$113)</f>
        <v>No</v>
      </c>
      <c r="GA15" s="546" t="str">
        <f>IF(ISBLANK('Georgia 2012'!$G$114),"",'Georgia 2012'!$G$114)</f>
        <v>No</v>
      </c>
      <c r="GB15" s="546" t="str">
        <f>IF(ISBLANK('Georgia 2012'!$G$115),"",'Georgia 2012'!$G$115)</f>
        <v>No</v>
      </c>
      <c r="GC15" s="546" t="str">
        <f>IF(ISBLANK('Georgia 2012'!$G$116),"",'Georgia 2012'!$G$116)</f>
        <v>No</v>
      </c>
      <c r="GD15" s="546" t="str">
        <f>IF(ISBLANK('Georgia 2012'!$G$117),"",'Georgia 2012'!$G$117)</f>
        <v>No</v>
      </c>
      <c r="GE15" s="546" t="str">
        <f>IF(ISBLANK('Georgia 2012'!$G$118),"",'Georgia 2012'!$G$118)</f>
        <v>No</v>
      </c>
      <c r="GF15" s="546" t="str">
        <f>IF(ISBLANK('Georgia 2012'!$F$119),"",'Georgia 2012'!$F$119)</f>
        <v>N/A</v>
      </c>
      <c r="GG15" s="546" t="str">
        <f>IF(ISBLANK('Georgia 2012'!$F$120),"",'Georgia 2012'!$F$120)</f>
        <v>N/A</v>
      </c>
      <c r="GH15" s="546" t="str">
        <f>IF(ISBLANK('Georgia 2012'!$D$121),"",'Georgia 2012'!$D$121)</f>
        <v>Insurance company lists</v>
      </c>
      <c r="GI15" s="546" t="str">
        <f>IF(ISBLANK('Georgia 2012'!$D$122),"",'Georgia 2012'!$D$122)</f>
        <v>No legally approved essential drug list exists at the national level; however, most insurance companies have their own lists. These do not include contraceptives.</v>
      </c>
      <c r="GJ15" s="547"/>
      <c r="GK15" s="546">
        <f>IF(ISBLANK('Georgia 2012'!$F$124),"",'Georgia 2012'!$F$124)</f>
        <v>2003</v>
      </c>
      <c r="GL15" s="546" t="str">
        <f>IF(ISBLANK('Georgia 2012'!$G$125),"",'Georgia 2012'!$G$125)</f>
        <v>No</v>
      </c>
      <c r="GM15" s="546" t="str">
        <f>IF(ISBLANK('Georgia 2012'!$G$126),"",'Georgia 2012'!$G$126)</f>
        <v>No</v>
      </c>
      <c r="GN15" s="546" t="str">
        <f>IF(ISBLANK('Georgia 2012'!$G$127),"",'Georgia 2012'!$G$127)</f>
        <v>No</v>
      </c>
      <c r="GO15" s="546" t="str">
        <f>IF(ISBLANK('Georgia 2012'!$G$128),"",'Georgia 2012'!$G$128)</f>
        <v>No</v>
      </c>
      <c r="GP15" s="546" t="str">
        <f>IF(ISBLANK('Georgia 2012'!$D$129),"",'Georgia 2012'!$D$129)</f>
        <v/>
      </c>
      <c r="GQ15" s="555"/>
      <c r="GR15" s="548" t="str">
        <f>IF(ISBLANK('Georgia 2012'!$G$131),"",'Georgia 2012'!$G$131)</f>
        <v>No</v>
      </c>
      <c r="GS15" s="549"/>
      <c r="GT15" s="548" t="str">
        <f>IF(ISBLANK('Georgia 2012'!$G$133),"",'Georgia 2012'!$G$133)</f>
        <v>No</v>
      </c>
      <c r="GU15" s="548" t="str">
        <f>IF(ISBLANK('Georgia 2012'!$G$134),"",'Georgia 2012'!$G$134)</f>
        <v>No</v>
      </c>
      <c r="GV15" s="548" t="str">
        <f>IF(ISBLANK('Georgia 2012'!$G$135),"",'Georgia 2012'!$G$135)</f>
        <v>N/A</v>
      </c>
      <c r="GW15" s="548" t="str">
        <f>IF(ISBLANK('Georgia 2012'!$G$136),"",'Georgia 2012'!$G$136)</f>
        <v>N/A</v>
      </c>
      <c r="GX15" s="548" t="str">
        <f>IF(ISBLANK('Georgia 2012'!$G$137),"",'Georgia 2012'!$G$137)</f>
        <v>No</v>
      </c>
      <c r="GY15" s="548" t="str">
        <f>IF(ISBLANK('Georgia 2012'!$G$138),"",'Georgia 2012'!$G$138)</f>
        <v>No</v>
      </c>
      <c r="GZ15" s="548" t="str">
        <f>IF(ISBLANK('Georgia 2012'!$G$139),"",'Georgia 2012'!$G$139)</f>
        <v>N/A</v>
      </c>
      <c r="HA15" s="548" t="str">
        <f>IF(ISBLANK('Georgia 2012'!$G$140),"",'Georgia 2012'!$G$140)</f>
        <v>N/A</v>
      </c>
      <c r="HB15" s="548" t="str">
        <f>IF(ISBLANK('Georgia 2012'!$G$141),"",'Georgia 2012'!$G$141)</f>
        <v>N/A</v>
      </c>
      <c r="HC15" s="548" t="str">
        <f>IF(ISBLANK('Georgia 2012'!$F$142),"",'Georgia 2012'!$F$142)</f>
        <v>03/11-02/12</v>
      </c>
      <c r="HD15" s="548" t="str">
        <f>IF(ISBLANK('Georgia 2012'!$F$143),"",'Georgia 2012'!$F$143)</f>
        <v xml:space="preserve">USAID SUSTAIN logistics management information system, regarding commodities destined for private primary health care facilities. Although all of the country's health facilities are private, their  function did not change. They do not charge for contraceptives.  </v>
      </c>
      <c r="HE15" s="549"/>
      <c r="HF15" s="548" t="str">
        <f>IF(ISBLANK('Georgia 2012'!$G$145),"",'Georgia 2012'!$G$145)</f>
        <v>N/A</v>
      </c>
      <c r="HG15" s="548" t="str">
        <f>IF(ISBLANK('Georgia 2012'!$G$146),"",'Georgia 2012'!$G$146)</f>
        <v>No</v>
      </c>
      <c r="HH15" s="551" t="str">
        <f>IF(ISBLANK('Georgia 2012'!$D$147),"",'Georgia 2012'!$D$147)</f>
        <v/>
      </c>
      <c r="HI15" s="159" t="s">
        <v>497</v>
      </c>
    </row>
    <row r="16" spans="1:217" ht="39.950000000000003" customHeight="1">
      <c r="A16" s="263" t="s">
        <v>512</v>
      </c>
      <c r="B16" s="154"/>
      <c r="C16" s="536" t="str">
        <f>IF(ISBLANK('Ghana 2012'!$H$12),"",'Ghana 2012'!$H$12)</f>
        <v>Yes</v>
      </c>
      <c r="D16" s="536" t="str">
        <f>IF(ISBLANK('Ghana 2012'!$D$13),"",'Ghana 2012'!$D$13)</f>
        <v>Inter-Agency Coordinating Committee on Contraceptive Security (ICC/CS)</v>
      </c>
      <c r="E16" s="557"/>
      <c r="F16" s="536" t="str">
        <f>IF(ISBLANK('Ghana 2012'!$D$15),"",'Ghana 2012'!$D$15)</f>
        <v>Yes</v>
      </c>
      <c r="G16" s="536" t="str">
        <f>IF(ISBLANK('Ghana 2012'!$F$15),"",'Ghana 2012'!$F$15)</f>
        <v>EXP Social Marketing (ESM), Ghana Social Marketing Foundation (GSMF), DKT International</v>
      </c>
      <c r="H16" s="536" t="str">
        <f>IF(ISBLANK('Ghana 2012'!$D$16),"",'Ghana 2012'!$D$16)</f>
        <v>Yes</v>
      </c>
      <c r="I16" s="536" t="str">
        <f>IF(ISBLANK('Ghana 2012'!$F$16),"",'Ghana 2012'!$F$16)</f>
        <v>Planned Parenthood Association of Ghana (PPAG), Marie Stopes International Ghana, Christian Health Association of Ghana</v>
      </c>
      <c r="J16" s="536" t="str">
        <f>IF(ISBLANK('Ghana 2012'!$D$17),"",'Ghana 2012'!$D$17)</f>
        <v>Yes</v>
      </c>
      <c r="K16" s="536" t="str">
        <f>IF(ISBLANK('Ghana 2012'!$F$17),"",'Ghana 2012'!$F$17)</f>
        <v>Ghana Registered Midwives Association, Ghana Registered Nurses Association, Society of Private Medical and Dental Practitioners, Pharmaceutical Society of Ghana, Ghana Medical Association</v>
      </c>
      <c r="L16" s="536" t="str">
        <f>IF(ISBLANK('Ghana 2012'!$D$18),"",'Ghana 2012'!$D$18)</f>
        <v>Yes</v>
      </c>
      <c r="M16" s="536" t="str">
        <f>IF(ISBLANK('Ghana 2012'!$F$18),"",'Ghana 2012'!$F$18)</f>
        <v>USAID, UNFPA, DANIDA, DfID, WAHO</v>
      </c>
      <c r="N16" s="536" t="str">
        <f>IF(ISBLANK('Ghana 2012'!$D$19),"",'Ghana 2012'!$D$19)</f>
        <v>Yes</v>
      </c>
      <c r="O16" s="536" t="str">
        <f>IF(ISBLANK('Ghana 2012'!$F$19),"",'Ghana 2012'!$F$19)</f>
        <v>UNAIDS, UNFPA, WHO</v>
      </c>
      <c r="P16" s="536" t="str">
        <f>IF(ISBLANK('Ghana 2012'!$D$20),"",'Ghana 2012'!$D$20)</f>
        <v>Yes</v>
      </c>
      <c r="Q16" s="536" t="str">
        <f>IF(ISBLANK('Ghana 2012'!$F$20),"",'Ghana 2012'!$F$20)</f>
        <v>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v>
      </c>
      <c r="R16" s="536" t="str">
        <f>IF(ISBLANK('Ghana 2012'!$D$21),"",'Ghana 2012'!$D$21)</f>
        <v>Yes</v>
      </c>
      <c r="S16" s="536" t="str">
        <f>IF(ISBLANK('Ghana 2012'!$F$21),"",'Ghana 2012'!$F$21)</f>
        <v>Central Medical Stores (CMS)</v>
      </c>
      <c r="T16" s="536" t="str">
        <f>IF(ISBLANK('Ghana 2012'!$D$22),"",'Ghana 2012'!$D$22)</f>
        <v>Yes</v>
      </c>
      <c r="U16" s="536" t="str">
        <f>IF(ISBLANK('Ghana 2012'!$F$22),"",'Ghana 2012'!$F$22)</f>
        <v>Ministry of Finance and Economic Planning (Health Desk Officer)</v>
      </c>
      <c r="V16" s="536" t="str">
        <f>IF(ISBLANK('Ghana 2012'!$D$23),"",'Ghana 2012'!$D$23)</f>
        <v>Yes</v>
      </c>
      <c r="W16" s="536" t="str">
        <f>IF(ISBLANK('Ghana 2012'!$F$23),"",'Ghana 2012'!$F$23)</f>
        <v>National Population Council (NPC), USAID | DELIVER PROJECT, Focus Regional Health Project (FRHP)</v>
      </c>
      <c r="X16" s="536" t="str">
        <f>IF(ISBLANK('Ghana 2012'!$H$24),"",'Ghana 2012'!$H$24)</f>
        <v>3-5 times</v>
      </c>
      <c r="Y16" s="536" t="str">
        <f>IF(ISBLANK('Ghana 2012'!$H$25),"",'Ghana 2012'!$H$25)</f>
        <v>Yes</v>
      </c>
      <c r="Z16" s="536" t="str">
        <f>IF(ISBLANK('Ghana 2012'!$D$26),"",'Ghana 2012'!$D$26)</f>
        <v>Yes</v>
      </c>
      <c r="AA16" s="536" t="str">
        <f>IF(ISBLANK('Ghana 2012'!$F$26),"",'Ghana 2012'!$F$26)</f>
        <v>USAID, UNFPA, FHD, PPAG, NPC and USAID | DELIVER PROJECT</v>
      </c>
      <c r="AB16" s="536" t="str">
        <f>IF(ISBLANK('Ghana 2012'!$H$26),"",'Ghana 2012'!$H$26)</f>
        <v>FP Advisors, Director of FHD, Executive Director of NPC</v>
      </c>
      <c r="AC16" s="155"/>
      <c r="AD16" s="537" t="str">
        <f>IF(ISBLANK('Ghana 2012'!$F$28),"",'Ghana 2012'!$F$28)</f>
        <v>January</v>
      </c>
      <c r="AE16" s="537" t="str">
        <f>IF(ISBLANK('Ghana 2012'!$H$28),"",'Ghana 2012'!$H$28)</f>
        <v>December</v>
      </c>
      <c r="AF16" s="538">
        <f>IF(ISBLANK('Ghana 2012'!$G$29),"",'Ghana 2012'!$G$29)</f>
        <v>4043572.34</v>
      </c>
      <c r="AG16" s="535" t="str">
        <f>IF(ISBLANK('Ghana 2012'!$E$30),"",'Ghana 2012'!$E$30)</f>
        <v>01/11-12/11</v>
      </c>
      <c r="AH16" s="535" t="str">
        <f>IF(ISBLANK('Ghana 2012'!$G$30),"",'Ghana 2012'!$G$30)</f>
        <v>USAID | DELIVER PROJECT with GHS, MOH, PPAG, MSI, GSMF, and EXP SM</v>
      </c>
      <c r="AI16" s="535" t="str">
        <f>IF(ISBLANK('Ghana 2012'!$H$31),"",'Ghana 2012'!$H$31)</f>
        <v>Yes</v>
      </c>
      <c r="AJ16" s="538" t="str">
        <f>IF(ISBLANK('Ghana 2012'!$H$32),"",'Ghana 2012'!$H$32)</f>
        <v>Yes</v>
      </c>
      <c r="AK16" s="554">
        <f>IF(ISBLANK('Ghana 2012'!$E$35),"",'Ghana 2012'!$E$35)</f>
        <v>2000000</v>
      </c>
      <c r="AL16" s="537" t="str">
        <f>IF(ISBLANK('Ghana 2012'!$F$35),"",'Ghana 2012'!$F$35)</f>
        <v>01/11 - 12/11</v>
      </c>
      <c r="AM16" s="537" t="str">
        <f>IF(ISBLANK('Ghana 2012'!$G$35),"",'Ghana 2012'!$G$35)</f>
        <v>Verbal statement from Director, P&amp;S (ICC/CS Reports)</v>
      </c>
      <c r="AN16" s="537" t="str">
        <f>IF(ISBLANK('Ghana 2012'!$H$35),"",'Ghana 2012'!$H$35)</f>
        <v>Commitment was made in latter part of 2011; procurements ongoing</v>
      </c>
      <c r="AO16" s="537" t="str">
        <f>IF(ISBLANK('Ghana 2012'!$H$37),"",'Ghana 2012'!$H$37)</f>
        <v>Yes</v>
      </c>
      <c r="AP16" s="537" t="str">
        <f>IF(ISBLANK('Ghana 2012'!$D$40),"",'Ghana 2012'!$D$40)</f>
        <v>No</v>
      </c>
      <c r="AQ16" s="537" t="str">
        <f>IF(ISBLANK('Ghana 2012'!$D$41),"",'Ghana 2012'!$D$41)</f>
        <v>N/A</v>
      </c>
      <c r="AR16" s="538">
        <f>IF(ISBLANK('Ghana 2012'!$E$40),"",'Ghana 2012'!$E$40)</f>
        <v>0</v>
      </c>
      <c r="AS16" s="538" t="str">
        <f>IF(ISBLANK('Ghana 2012'!$F$40),"",'Ghana 2012'!$F$40)</f>
        <v>1/11 - 12/11</v>
      </c>
      <c r="AT16" s="538" t="str">
        <f>IF(ISBLANK('Ghana 2012'!$G$40),"",'Ghana 2012'!$G$40)</f>
        <v/>
      </c>
      <c r="AU16" s="537" t="str">
        <f>IF(ISBLANK('Ghana 2012'!$H$40),"",'Ghana 2012'!$H$40)</f>
        <v/>
      </c>
      <c r="AV16" s="537" t="str">
        <f>IF(ISBLANK('Ghana 2012'!$D$42),"",'Ghana 2012'!$D$42)</f>
        <v>Yes</v>
      </c>
      <c r="AW16" s="538" t="str">
        <f>IF(ISBLANK('Ghana 2012'!$D$43),"",'Ghana 2012'!$D$43)</f>
        <v>Health sector budget support</v>
      </c>
      <c r="AX16" s="538">
        <f>IF(ISBLANK('Ghana 2012'!$E$42),"",'Ghana 2012'!$E$42)</f>
        <v>55517</v>
      </c>
      <c r="AY16" s="538" t="str">
        <f>IF(ISBLANK('Ghana 2012'!$F$42),"",'Ghana 2012'!$F$42)</f>
        <v>1/11 - 12/11</v>
      </c>
      <c r="AZ16" s="538" t="str">
        <f>IF(ISBLANK('Ghana 2012'!$G$42),"",'Ghana 2012'!$G$42)</f>
        <v>RHInterchange; UNFPA Reports</v>
      </c>
      <c r="BA16" s="537" t="str">
        <f>IF(ISBLANK('Ghana 2012'!$H$42),"",'Ghana 2012'!$H$42)</f>
        <v>Funds spent in 2011 were not transferred from Ghana to UNFPA in 2011, but were already lodged with UNFPA as a balance from prior procurements made on behalf of the Ministry of Health.</v>
      </c>
      <c r="BB16" s="539">
        <f>IF(ISBLANK('Ghana 2012'!$E$44),"",'Ghana 2012'!$E$44)</f>
        <v>55517</v>
      </c>
      <c r="BC16" s="537" t="str">
        <f>IF(ISBLANK('Ghana 2012'!$H$44),"",'Ghana 2012'!$H$44)</f>
        <v/>
      </c>
      <c r="BD16" s="540"/>
      <c r="BE16" s="537" t="str">
        <f>IF(ISBLANK('Ghana 2012'!$D$48),"",'Ghana 2012'!$D$48)</f>
        <v>Yes</v>
      </c>
      <c r="BF16" s="538" t="str">
        <f>IF(ISBLANK('Ghana 2012'!$D$49),"",'Ghana 2012'!$D$49)</f>
        <v>USAID ($759,460) &amp; DFID ($2,769,410)</v>
      </c>
      <c r="BG16" s="538">
        <f>IF(ISBLANK('Ghana 2012'!$E$48),"",'Ghana 2012'!$E$48)</f>
        <v>3528870</v>
      </c>
      <c r="BH16" s="538" t="str">
        <f>IF(ISBLANK('Ghana 2012'!$F$48),"",'Ghana 2012'!$F$48)</f>
        <v>1/11 - 12/11</v>
      </c>
      <c r="BI16" s="538" t="str">
        <f>IF(ISBLANK('Ghana 2012'!$G$48),"",'Ghana 2012'!$G$48)</f>
        <v>My Commodities, DFID Reports</v>
      </c>
      <c r="BJ16" s="537" t="str">
        <f>IF(ISBLANK('Ghana 2012'!$H$48),"",'Ghana 2012'!$H$48)</f>
        <v/>
      </c>
      <c r="BK16" s="537" t="str">
        <f>IF(ISBLANK('Ghana 2012'!$D$50),"",'Ghana 2012'!$D$50)</f>
        <v>Yes</v>
      </c>
      <c r="BL16" s="538" t="str">
        <f>IF(ISBLANK('Ghana 2012'!$E$50),"",'Ghana 2012'!$E$50)</f>
        <v/>
      </c>
      <c r="BM16" s="538" t="str">
        <f>IF(ISBLANK('Ghana 2012'!$F$50),"",'Ghana 2012'!$F$50)</f>
        <v>1/11 - 12/11</v>
      </c>
      <c r="BN16" s="538" t="str">
        <f>IF(ISBLANK('Ghana 2012'!$G$50),"",'Ghana 2012'!$G$50)</f>
        <v/>
      </c>
      <c r="BO16" s="538" t="str">
        <f>IF(ISBLANK('Ghana 2012'!$H$50),"",'Ghana 2012'!$H$50)</f>
        <v>Amount not known. Shipments are expected to arrive in 2012.</v>
      </c>
      <c r="BP16" s="537" t="str">
        <f>IF(ISBLANK('Ghana 2012'!$D$51),"",'Ghana 2012'!$D$51)</f>
        <v>No</v>
      </c>
      <c r="BQ16" s="538">
        <f>IF(ISBLANK('Ghana 2012'!$E$51),"",'Ghana 2012'!$E$51)</f>
        <v>0</v>
      </c>
      <c r="BR16" s="537" t="str">
        <f>IF(ISBLANK('Ghana 2012'!$F$51),"",'Ghana 2012'!$F$51)</f>
        <v>1/11-12/11</v>
      </c>
      <c r="BS16" s="538" t="str">
        <f>IF(ISBLANK('Ghana 2012'!$G$51),"",'Ghana 2012'!$G$51)</f>
        <v/>
      </c>
      <c r="BT16" s="538" t="str">
        <f>IF(ISBLANK('Ghana 2012'!$H$51),"",'Ghana 2012'!$H$51)</f>
        <v/>
      </c>
      <c r="BU16" s="539">
        <f>IF(ISBLANK('Ghana 2012'!$E$52),"",'Ghana 2012'!$E$52)</f>
        <v>3528870</v>
      </c>
      <c r="BV16" s="538" t="str">
        <f>IF(ISBLANK('Ghana 2012'!$H$52),"",'Ghana 2012'!$H$52)</f>
        <v>This amount does not include Global Fund grants used to procure condoms.</v>
      </c>
      <c r="BW16" s="541">
        <f>IF(ISBLANK('Ghana 2012'!$F$55),"",'Ghana 2012'!$F$55)</f>
        <v>1.5488561921466627E-2</v>
      </c>
      <c r="BX16" s="537" t="str">
        <f>IF(ISBLANK('Ghana 2012'!$G$55),"",'Ghana 2012'!$G$55)</f>
        <v/>
      </c>
      <c r="BY16" s="541">
        <f>IF(ISBLANK('Ghana 2012'!$F$56),"",'Ghana 2012'!$F$56)</f>
        <v>0.88644067636489965</v>
      </c>
      <c r="BZ16" s="537" t="str">
        <f>IF(ISBLANK('Ghana 2012'!$G$56),"",'Ghana 2012'!$G$56)</f>
        <v>Most of the planned procurements were received in the last quarter of 2011 and not as scheduled.</v>
      </c>
      <c r="CA16" s="537" t="str">
        <f>IF(ISBLANK('Ghana 2012'!$F$57),"",'Ghana 2012'!$F$57)</f>
        <v>Yes</v>
      </c>
      <c r="CB16" s="537" t="str">
        <f>IF(ISBLANK('Ghana 2012'!$G$57),"",'Ghana 2012'!$G$57)</f>
        <v/>
      </c>
      <c r="CC16" s="537" t="str">
        <f>IF(ISBLANK('Ghana 2012'!$F$59),"",'Ghana 2012'!$F$59)</f>
        <v>Third-party agent (e.g., UNFPA, Crown Agents)</v>
      </c>
      <c r="CD16" s="537" t="str">
        <f>IF(ISBLANK('Ghana 2012'!$F$60),"",'Ghana 2012'!$F$60)</f>
        <v>UNFPA</v>
      </c>
      <c r="CE16" s="537" t="str">
        <f>IF(ISBLANK('Ghana 2012'!$F$61),"",'Ghana 2012'!$F$61)</f>
        <v>No</v>
      </c>
      <c r="CF16" s="537" t="str">
        <f>IF(ISBLANK('Ghana 2012'!$D$62),"",'Ghana 2012'!$D$62)</f>
        <v/>
      </c>
      <c r="CG16" s="262"/>
      <c r="CH16" s="542"/>
      <c r="CI16" s="543" t="str">
        <f>IF(ISBLANK('Ghana 2012'!$D$66),"",'Ghana 2012'!$D$66)</f>
        <v>Yes</v>
      </c>
      <c r="CJ16" s="543" t="str">
        <f>IF(ISBLANK('Ghana 2012'!$D$67),"",'Ghana 2012'!$D$67)</f>
        <v>Yes</v>
      </c>
      <c r="CK16" s="543" t="str">
        <f>IF(ISBLANK('Ghana 2012'!$D$68),"",'Ghana 2012'!$D$68)</f>
        <v>Yes</v>
      </c>
      <c r="CL16" s="543" t="str">
        <f>IF(ISBLANK('Ghana 2012'!$D$69),"",'Ghana 2012'!$D$69)</f>
        <v>Yes</v>
      </c>
      <c r="CM16" s="543" t="str">
        <f>IF(ISBLANK('Ghana 2012'!$D$70),"",'Ghana 2012'!$D$70)</f>
        <v>Yes</v>
      </c>
      <c r="CN16" s="543" t="str">
        <f>IF(ISBLANK('Ghana 2012'!$D$71),"",'Ghana 2012'!$D$71)</f>
        <v>Yes</v>
      </c>
      <c r="CO16" s="543" t="str">
        <f>IF(ISBLANK('Ghana 2012'!$D$72),"",'Ghana 2012'!$D$72)</f>
        <v>Yes</v>
      </c>
      <c r="CP16" s="543" t="str">
        <f>IF(ISBLANK('Ghana 2012'!$D$73),"",'Ghana 2012'!$D$73)</f>
        <v>Yes</v>
      </c>
      <c r="CQ16" s="543" t="str">
        <f>IF(ISBLANK('Ghana 2012'!$D$74),"",'Ghana 2012'!$D$74)</f>
        <v>No</v>
      </c>
      <c r="CR16" s="543" t="str">
        <f>IF(ISBLANK('Ghana 2012'!$D$75),"",'Ghana 2012'!$D$75)</f>
        <v>Yes</v>
      </c>
      <c r="CS16" s="543" t="str">
        <f>IF(ISBLANK('Ghana 2012'!$D$76),"",'Ghana 2012'!$D$76)</f>
        <v>No</v>
      </c>
      <c r="CT16" s="543" t="str">
        <f>IF(ISBLANK('Ghana 2012'!$D$77),"",'Ghana 2012'!$D$77)</f>
        <v/>
      </c>
      <c r="CU16" s="542"/>
      <c r="CV16" s="543" t="str">
        <f>IF(ISBLANK('Ghana 2012'!$F$66),"",'Ghana 2012'!$F$66)</f>
        <v>Yes</v>
      </c>
      <c r="CW16" s="543" t="str">
        <f>IF(ISBLANK('Ghana 2012'!$F$67),"",'Ghana 2012'!$F$67)</f>
        <v>Yes</v>
      </c>
      <c r="CX16" s="543" t="str">
        <f>IF(ISBLANK('Ghana 2012'!$F$68),"",'Ghana 2012'!$F$68)</f>
        <v>Yes</v>
      </c>
      <c r="CY16" s="543" t="str">
        <f>IF(ISBLANK('Ghana 2012'!$F$69),"",'Ghana 2012'!$F$69)</f>
        <v>Yes</v>
      </c>
      <c r="CZ16" s="543" t="str">
        <f>IF(ISBLANK('Ghana 2012'!$F$70),"",'Ghana 2012'!$F$70)</f>
        <v>Yes</v>
      </c>
      <c r="DA16" s="543" t="str">
        <f>IF(ISBLANK('Ghana 2012'!$F$71),"",'Ghana 2012'!$F$71)</f>
        <v>Yes</v>
      </c>
      <c r="DB16" s="543" t="str">
        <f>IF(ISBLANK('Ghana 2012'!$F$72),"",'Ghana 2012'!$F$72)</f>
        <v>Yes</v>
      </c>
      <c r="DC16" s="543" t="str">
        <f>IF(ISBLANK('Ghana 2012'!$F$73),"",'Ghana 2012'!$F$73)</f>
        <v>Yes</v>
      </c>
      <c r="DD16" s="543" t="str">
        <f>IF(ISBLANK('Ghana 2012'!$F$74),"",'Ghana 2012'!$F$74)</f>
        <v>Yes</v>
      </c>
      <c r="DE16" s="543" t="str">
        <f>IF(ISBLANK('Ghana 2012'!$F$75),"",'Ghana 2012'!$F$75)</f>
        <v>Yes</v>
      </c>
      <c r="DF16" s="543" t="str">
        <f>IF(ISBLANK('Ghana 2012'!$F$76),"",'Ghana 2012'!$F$76)</f>
        <v>Yes</v>
      </c>
      <c r="DG16" s="543" t="str">
        <f>IF(ISBLANK('Ghana 2012'!$F$77),"",'Ghana 2012'!$F$77)</f>
        <v/>
      </c>
      <c r="DH16" s="544"/>
      <c r="DI16" s="543" t="str">
        <f>IF(ISBLANK('Ghana 2012'!$G$66),"",'Ghana 2012'!$G$66)</f>
        <v>Yes</v>
      </c>
      <c r="DJ16" s="543" t="str">
        <f>IF(ISBLANK('Ghana 2012'!$G$67),"",'Ghana 2012'!$G$67)</f>
        <v>Yes</v>
      </c>
      <c r="DK16" s="543" t="str">
        <f>IF(ISBLANK('Ghana 2012'!$G$68),"",'Ghana 2012'!$G$68)</f>
        <v>Yes</v>
      </c>
      <c r="DL16" s="543" t="str">
        <f>IF(ISBLANK('Ghana 2012'!$G$69),"",'Ghana 2012'!$G$69)</f>
        <v>Yes</v>
      </c>
      <c r="DM16" s="543" t="str">
        <f>IF(ISBLANK('Ghana 2012'!$G$70),"",'Ghana 2012'!$G$70)</f>
        <v>Yes</v>
      </c>
      <c r="DN16" s="543" t="str">
        <f>IF(ISBLANK('Ghana 2012'!$G$71),"",'Ghana 2012'!$G$71)</f>
        <v>Yes</v>
      </c>
      <c r="DO16" s="543" t="str">
        <f>IF(ISBLANK('Ghana 2012'!$G$72),"",'Ghana 2012'!$G$72)</f>
        <v>Yes</v>
      </c>
      <c r="DP16" s="543" t="str">
        <f>IF(ISBLANK('Ghana 2012'!$G$73),"",'Ghana 2012'!$G$73)</f>
        <v>Yes</v>
      </c>
      <c r="DQ16" s="543" t="str">
        <f>IF(ISBLANK('Ghana 2012'!$G$74),"",'Ghana 2012'!$G$74)</f>
        <v>Yes</v>
      </c>
      <c r="DR16" s="543" t="str">
        <f>IF(ISBLANK('Ghana 2012'!$G$75),"",'Ghana 2012'!$G$75)</f>
        <v>Yes</v>
      </c>
      <c r="DS16" s="543" t="str">
        <f>IF(ISBLANK('Ghana 2012'!$G$76),"",'Ghana 2012'!$G$76)</f>
        <v>No</v>
      </c>
      <c r="DT16" s="543" t="str">
        <f>IF(ISBLANK('Ghana 2012'!$G$77),"",'Ghana 2012'!$G$77)</f>
        <v/>
      </c>
      <c r="DU16" s="544"/>
      <c r="DV16" s="543" t="str">
        <f>IF(ISBLANK('Ghana 2012'!$H$66),"",'Ghana 2012'!$H$66)</f>
        <v>Yes</v>
      </c>
      <c r="DW16" s="543" t="str">
        <f>IF(ISBLANK('Ghana 2012'!$H$67),"",'Ghana 2012'!$H$67)</f>
        <v>Yes</v>
      </c>
      <c r="DX16" s="543" t="str">
        <f>IF(ISBLANK('Ghana 2012'!$H$68),"",'Ghana 2012'!$H$68)</f>
        <v>Yes</v>
      </c>
      <c r="DY16" s="543" t="str">
        <f>IF(ISBLANK('Ghana 2012'!$H$69),"",'Ghana 2012'!$H$69)</f>
        <v>Yes</v>
      </c>
      <c r="DZ16" s="543" t="str">
        <f>IF(ISBLANK('Ghana 2012'!$H$70),"",'Ghana 2012'!$H$70)</f>
        <v>No</v>
      </c>
      <c r="EA16" s="543" t="str">
        <f>IF(ISBLANK('Ghana 2012'!$H$71),"",'Ghana 2012'!$H$71)</f>
        <v>Yes</v>
      </c>
      <c r="EB16" s="543" t="str">
        <f>IF(ISBLANK('Ghana 2012'!$H$72),"",'Ghana 2012'!$H$72)</f>
        <v>Yes</v>
      </c>
      <c r="EC16" s="543" t="str">
        <f>IF(ISBLANK('Ghana 2012'!$H$73),"",'Ghana 2012'!$H$73)</f>
        <v>Yes</v>
      </c>
      <c r="ED16" s="543" t="str">
        <f>IF(ISBLANK('Ghana 2012'!$H$74),"",'Ghana 2012'!$H$74)</f>
        <v>No</v>
      </c>
      <c r="EE16" s="543" t="str">
        <f>IF(ISBLANK('Ghana 2012'!$H$75),"",'Ghana 2012'!$H$75)</f>
        <v>No</v>
      </c>
      <c r="EF16" s="543" t="str">
        <f>IF(ISBLANK('Ghana 2012'!$H$76),"",'Ghana 2012'!$H$76)</f>
        <v>No</v>
      </c>
      <c r="EG16" s="543" t="str">
        <f>IF(ISBLANK('Ghana 2012'!$H$77),"",'Ghana 2012'!$H$77)</f>
        <v/>
      </c>
      <c r="EH16" s="543" t="str">
        <f>IF(ISBLANK('Ghana 2012'!$D$78),"",'Ghana 2012'!$D$78)</f>
        <v>CycleBeads are a recent addition introduced at the end of 2012 on a pilot basis in two districts each under the three Focus Region Health Project (FRHP) managed regions of the country.</v>
      </c>
      <c r="EI16" s="545"/>
      <c r="EJ16" s="546" t="str">
        <f>IF(ISBLANK('Ghana 2012'!$H$80),"",'Ghana 2012'!$H$80)</f>
        <v>Yes</v>
      </c>
      <c r="EK16" s="546" t="str">
        <f>IF(ISBLANK('Ghana 2012'!$C$83),"",'Ghana 2012'!$C$83)</f>
        <v>Ghana National Reproductive Health Commodity Security Strategy</v>
      </c>
      <c r="EL16" s="546" t="str">
        <f>IF(ISBLANK('Ghana 2012'!$D$83),"",'Ghana 2012'!$D$83)</f>
        <v>2011-2016</v>
      </c>
      <c r="EM16" s="546" t="str">
        <f>IF(ISBLANK('Ghana 2012'!$F$83),"",'Ghana 2012'!$F$83)</f>
        <v>Yes</v>
      </c>
      <c r="EN16" s="546" t="str">
        <f>IF(ISBLANK('Ghana 2012'!$G$83),"",'Ghana 2012'!$G$83)</f>
        <v>Yes</v>
      </c>
      <c r="EO16" s="546" t="str">
        <f>IF(ISBLANK('Ghana 2012'!$F$84),"",'Ghana 2012'!$F$84)</f>
        <v>Yes</v>
      </c>
      <c r="EP16" s="546" t="str">
        <f>IF(ISBLANK('Ghana 2012'!$E$85),"",'Ghana 2012'!$E$85)</f>
        <v>All sectors</v>
      </c>
      <c r="EQ16" s="546" t="str">
        <f>IF(ISBLANK('Ghana 2012'!$E$86),"",'Ghana 2012'!$E$86)</f>
        <v>Approximately 2% of the total cost</v>
      </c>
      <c r="ER16" s="546" t="str">
        <f>IF(ISBLANK('Ghana 2012'!$H$87),"",'Ghana 2012'!$H$87)</f>
        <v>Yes</v>
      </c>
      <c r="ES16" s="546" t="str">
        <f>IF(ISBLANK('Ghana 2012'!$D$88),"",'Ghana 2012'!$D$88)</f>
        <v>National laws/regulations limit the advertisement of class A and B medicines and clinical procedures to professional journals, etc.</v>
      </c>
      <c r="ET16" s="546" t="str">
        <f>IF(ISBLANK('Ghana 2012'!$H$89),"",'Ghana 2012'!$H$89)</f>
        <v>Yes</v>
      </c>
      <c r="EU16" s="546" t="str">
        <f>IF(ISBLANK('Ghana 2012'!$D$90),"",'Ghana 2012'!$D$90)</f>
        <v>Inclusion of contraceptives on the Essential Medicines List and the registration policies enacted by the Food and Drug Board permit contraceptive registration and sale by brand.</v>
      </c>
      <c r="EV16" s="546" t="str">
        <f>IF(ISBLANK('Ghana 2012'!$H$91),"",'Ghana 2012'!$H$91)</f>
        <v>Yes</v>
      </c>
      <c r="EW16" s="546" t="str">
        <f>IF(ISBLANK('Ghana 2012'!$C$94),"",'Ghana 2012'!$C$94)</f>
        <v>Implants and IUDs</v>
      </c>
      <c r="EX16" s="546" t="str">
        <f>IF(ISBLANK('Ghana 2012'!$E$94),"",'Ghana 2012'!$E$94)</f>
        <v>Service delivery restricted to health personnel with appropriate training.</v>
      </c>
      <c r="EY16" s="546" t="str">
        <f>IF(ISBLANK('Ghana 2012'!$G$94),"",'Ghana 2012'!$G$94)</f>
        <v>Service delivery restricted to health personnel with appropriate training.</v>
      </c>
      <c r="EZ16" s="546" t="str">
        <f>IF(ISBLANK('Ghana 2012'!$C$95),"",'Ghana 2012'!$C$95)</f>
        <v/>
      </c>
      <c r="FA16" s="546" t="str">
        <f>IF(ISBLANK('Ghana 2012'!$E$95),"",'Ghana 2012'!$E$95)</f>
        <v/>
      </c>
      <c r="FB16" s="546" t="str">
        <f>IF(ISBLANK('Ghana 2012'!$G$95),"",'Ghana 2012'!$G$95)</f>
        <v/>
      </c>
      <c r="FC16" s="546" t="str">
        <f>IF(ISBLANK('Ghana 2012'!$C$96),"",'Ghana 2012'!$C$96)</f>
        <v/>
      </c>
      <c r="FD16" s="546" t="str">
        <f>IF(ISBLANK('Ghana 2012'!$E$96),"",'Ghana 2012'!$E$96)</f>
        <v/>
      </c>
      <c r="FE16" s="546" t="str">
        <f>IF(ISBLANK('Ghana 2012'!$G$96),"",'Ghana 2012'!$G$96)</f>
        <v/>
      </c>
      <c r="FF16" s="550"/>
      <c r="FG16" s="546" t="str">
        <f>IF(ISBLANK('Ghana 2012'!$D$99),"",'Ghana 2012'!$D$99)</f>
        <v>No</v>
      </c>
      <c r="FH16" s="546" t="str">
        <f>IF(ISBLANK('Ghana 2012'!$E$99),"",'Ghana 2012'!$E$99)</f>
        <v/>
      </c>
      <c r="FI16" s="546" t="str">
        <f>IF(ISBLANK('Ghana 2012'!$H$99),"",'Ghana 2012'!$H$99)</f>
        <v/>
      </c>
      <c r="FJ16" s="546" t="str">
        <f>IF(ISBLANK('Ghana 2012'!$D$100),"",'Ghana 2012'!$D$100)</f>
        <v>No</v>
      </c>
      <c r="FK16" s="546" t="str">
        <f>IF(ISBLANK('Ghana 2012'!$E$100),"",'Ghana 2012'!$E$100)</f>
        <v/>
      </c>
      <c r="FL16" s="546" t="str">
        <f>IF(ISBLANK('Ghana 2012'!$H$100),"",'Ghana 2012'!$H$100)</f>
        <v/>
      </c>
      <c r="FM16" s="546" t="str">
        <f>IF(ISBLANK('Ghana 2012'!$D$101),"",'Ghana 2012'!$D$101)</f>
        <v>No</v>
      </c>
      <c r="FN16" s="546" t="str">
        <f>IF(ISBLANK('Ghana 2012'!$E$101),"",'Ghana 2012'!$E$101)</f>
        <v/>
      </c>
      <c r="FO16" s="546" t="str">
        <f>IF(ISBLANK('Ghana 2012'!$H$101),"",'Ghana 2012'!$H$101)</f>
        <v/>
      </c>
      <c r="FP16" s="547"/>
      <c r="FQ16" s="546" t="str">
        <f>IF(ISBLANK('Ghana 2012'!$G$104),"",'Ghana 2012'!$G$104)</f>
        <v>Yes</v>
      </c>
      <c r="FR16" s="546" t="str">
        <f>IF(ISBLANK('Ghana 2012'!$G$105),"",'Ghana 2012'!$G$105)</f>
        <v>Yes</v>
      </c>
      <c r="FS16" s="546" t="str">
        <f>IF(ISBLANK('Ghana 2012'!$G$106),"",'Ghana 2012'!$G$106)</f>
        <v>No</v>
      </c>
      <c r="FT16" s="546" t="str">
        <f>IF(ISBLANK('Ghana 2012'!$D$107),"",'Ghana 2012'!$D$107)</f>
        <v>N/A</v>
      </c>
      <c r="FU16" s="547"/>
      <c r="FV16" s="546" t="str">
        <f>IF(ISBLANK('Ghana 2012'!$G$109),"",'Ghana 2012'!$G$109)</f>
        <v>Yes</v>
      </c>
      <c r="FW16" s="546" t="str">
        <f>IF(ISBLANK('Ghana 2012'!$G$110),"",'Ghana 2012'!$G$110)</f>
        <v>Yes</v>
      </c>
      <c r="FX16" s="546" t="str">
        <f>IF(ISBLANK('Ghana 2012'!$G$111),"",'Ghana 2012'!$G$111)</f>
        <v>Yes</v>
      </c>
      <c r="FY16" s="546" t="str">
        <f>IF(ISBLANK('Ghana 2012'!$G$112),"",'Ghana 2012'!$G$112)</f>
        <v>Yes</v>
      </c>
      <c r="FZ16" s="546" t="str">
        <f>IF(ISBLANK('Ghana 2012'!$G$113),"",'Ghana 2012'!$G$113)</f>
        <v>Yes</v>
      </c>
      <c r="GA16" s="546" t="str">
        <f>IF(ISBLANK('Ghana 2012'!$G$114),"",'Ghana 2012'!$G$114)</f>
        <v>Yes</v>
      </c>
      <c r="GB16" s="546" t="str">
        <f>IF(ISBLANK('Ghana 2012'!$G$115),"",'Ghana 2012'!$G$115)</f>
        <v>Yes</v>
      </c>
      <c r="GC16" s="546" t="str">
        <f>IF(ISBLANK('Ghana 2012'!$G$116),"",'Ghana 2012'!$G$116)</f>
        <v>Yes</v>
      </c>
      <c r="GD16" s="546" t="str">
        <f>IF(ISBLANK('Ghana 2012'!$G$117),"",'Ghana 2012'!$G$117)</f>
        <v>No</v>
      </c>
      <c r="GE16" s="546" t="str">
        <f>IF(ISBLANK('Ghana 2012'!$G$118),"",'Ghana 2012'!$G$118)</f>
        <v>No</v>
      </c>
      <c r="GF16" s="546" t="str">
        <f>IF(ISBLANK('Ghana 2012'!$F$119),"",'Ghana 2012'!$F$119)</f>
        <v>N/A</v>
      </c>
      <c r="GG16" s="546">
        <f>IF(ISBLANK('Ghana 2012'!$F$120),"",'Ghana 2012'!$F$120)</f>
        <v>2010</v>
      </c>
      <c r="GH16" s="546" t="str">
        <f>IF(ISBLANK('Ghana 2012'!$D$121),"",'Ghana 2012'!$D$121)</f>
        <v>Ghana Essential Medicines List</v>
      </c>
      <c r="GI16" s="546" t="str">
        <f>IF(ISBLANK('Ghana 2012'!$D$122),"",'Ghana 2012'!$D$122)</f>
        <v/>
      </c>
      <c r="GJ16" s="547"/>
      <c r="GK16" s="546">
        <f>IF(ISBLANK('Ghana 2012'!$F$124),"",'Ghana 2012'!$F$124)</f>
        <v>2005</v>
      </c>
      <c r="GL16" s="546" t="str">
        <f>IF(ISBLANK('Ghana 2012'!$G$125),"",'Ghana 2012'!$G$125)</f>
        <v>Yes</v>
      </c>
      <c r="GM16" s="546" t="str">
        <f>IF(ISBLANK('Ghana 2012'!$G$126),"",'Ghana 2012'!$G$126)</f>
        <v>No</v>
      </c>
      <c r="GN16" s="546" t="str">
        <f>IF(ISBLANK('Ghana 2012'!$G$127),"",'Ghana 2012'!$G$127)</f>
        <v>No</v>
      </c>
      <c r="GO16" s="546" t="str">
        <f>IF(ISBLANK('Ghana 2012'!$G$128),"",'Ghana 2012'!$G$128)</f>
        <v>No</v>
      </c>
      <c r="GP16" s="546" t="str">
        <f>IF(ISBLANK('Ghana 2012'!$D$129),"",'Ghana 2012'!$D$129)</f>
        <v/>
      </c>
      <c r="GQ16" s="555"/>
      <c r="GR16" s="548" t="str">
        <f>IF(ISBLANK('Ghana 2012'!$G$131),"",'Ghana 2012'!$G$131)</f>
        <v>Yes</v>
      </c>
      <c r="GS16" s="549"/>
      <c r="GT16" s="548" t="str">
        <f>IF(ISBLANK('Ghana 2012'!$G$133),"",'Ghana 2012'!$G$133)</f>
        <v>No</v>
      </c>
      <c r="GU16" s="548" t="str">
        <f>IF(ISBLANK('Ghana 2012'!$G$134),"",'Ghana 2012'!$G$134)</f>
        <v>No</v>
      </c>
      <c r="GV16" s="548" t="str">
        <f>IF(ISBLANK('Ghana 2012'!$G$135),"",'Ghana 2012'!$G$135)</f>
        <v>No</v>
      </c>
      <c r="GW16" s="548" t="str">
        <f>IF(ISBLANK('Ghana 2012'!$G$136),"",'Ghana 2012'!$G$136)</f>
        <v>Yes</v>
      </c>
      <c r="GX16" s="548" t="str">
        <f>IF(ISBLANK('Ghana 2012'!$G$137),"",'Ghana 2012'!$G$137)</f>
        <v>No</v>
      </c>
      <c r="GY16" s="548" t="str">
        <f>IF(ISBLANK('Ghana 2012'!$G$138),"",'Ghana 2012'!$G$138)</f>
        <v>No</v>
      </c>
      <c r="GZ16" s="548" t="str">
        <f>IF(ISBLANK('Ghana 2012'!$G$139),"",'Ghana 2012'!$G$139)</f>
        <v>Yes</v>
      </c>
      <c r="HA16" s="548" t="str">
        <f>IF(ISBLANK('Ghana 2012'!$G$140),"",'Ghana 2012'!$G$140)</f>
        <v>No</v>
      </c>
      <c r="HB16" s="548" t="str">
        <f>IF(ISBLANK('Ghana 2012'!$G$141),"",'Ghana 2012'!$G$141)</f>
        <v>N/A</v>
      </c>
      <c r="HC16" s="548" t="str">
        <f>IF(ISBLANK('Ghana 2012'!$F$142),"",'Ghana 2012'!$F$142)</f>
        <v>1/11 - 12/11</v>
      </c>
      <c r="HD16" s="548" t="str">
        <f>IF(ISBLANK('Ghana 2012'!$F$143),"",'Ghana 2012'!$F$143)</f>
        <v>Central warehouse reports</v>
      </c>
      <c r="HE16" s="549"/>
      <c r="HF16" s="548" t="str">
        <f>IF(ISBLANK('Ghana 2012'!$G$145),"",'Ghana 2012'!$G$145)</f>
        <v>Yes</v>
      </c>
      <c r="HG16" s="548" t="str">
        <f>IF(ISBLANK('Ghana 2012'!$G$146),"",'Ghana 2012'!$G$146)</f>
        <v>Yes</v>
      </c>
      <c r="HH16" s="551" t="str">
        <f>IF(ISBLANK('Ghana 2012'!$D$147),"",'Ghana 2012'!$D$147)</f>
        <v>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v>
      </c>
      <c r="HI16" s="156" t="s">
        <v>504</v>
      </c>
    </row>
    <row r="17" spans="1:217" ht="39.950000000000003" customHeight="1">
      <c r="A17" s="263" t="s">
        <v>513</v>
      </c>
      <c r="B17" s="154"/>
      <c r="C17" s="536" t="str">
        <f>IF(ISBLANK('Guatemala 2012'!$H$12),"",'Guatemala 2012'!$H$12)</f>
        <v>Yes</v>
      </c>
      <c r="D17" s="536" t="str">
        <f>IF(ISBLANK('Guatemala 2012'!$D$13),"",'Guatemala 2012'!$D$13)</f>
        <v>Comision Nacional de  Aseguramiento de Anticonceptivos (CNAA) (National Contraceptive Security Committee)</v>
      </c>
      <c r="E17" s="557"/>
      <c r="F17" s="536" t="str">
        <f>IF(ISBLANK('Guatemala 2012'!$D$15),"",'Guatemala 2012'!$D$15)</f>
        <v>Yes</v>
      </c>
      <c r="G17" s="536" t="str">
        <f>IF(ISBLANK('Guatemala 2012'!$F$15),"",'Guatemala 2012'!$F$15)</f>
        <v xml:space="preserve">PASMO </v>
      </c>
      <c r="H17" s="536" t="str">
        <f>IF(ISBLANK('Guatemala 2012'!$D$16),"",'Guatemala 2012'!$D$16)</f>
        <v>Yes</v>
      </c>
      <c r="I17" s="536" t="str">
        <f>IF(ISBLANK('Guatemala 2012'!$F$16),"",'Guatemala 2012'!$F$16)</f>
        <v>APROFAM (Asociación Pro Bienestar de La Familia - Association for the Well-Being of the Family), Asociación Guatemalteca de Mujeres Médicas, Instancia por la Salud y el Desarrollo de las Mujeres</v>
      </c>
      <c r="J17" s="536" t="str">
        <f>IF(ISBLANK('Guatemala 2012'!$D$17),"",'Guatemala 2012'!$D$17)</f>
        <v>No</v>
      </c>
      <c r="K17" s="536" t="str">
        <f>IF(ISBLANK('Guatemala 2012'!$F$17),"",'Guatemala 2012'!$F$17)</f>
        <v/>
      </c>
      <c r="L17" s="536" t="str">
        <f>IF(ISBLANK('Guatemala 2012'!$D$18),"",'Guatemala 2012'!$D$18)</f>
        <v>Yes</v>
      </c>
      <c r="M17" s="536" t="str">
        <f>IF(ISBLANK('Guatemala 2012'!$F$18),"",'Guatemala 2012'!$F$18)</f>
        <v xml:space="preserve">USAID and UNFPA are invited to participate but are not official members </v>
      </c>
      <c r="N17" s="536" t="str">
        <f>IF(ISBLANK('Guatemala 2012'!$D$19),"",'Guatemala 2012'!$D$19)</f>
        <v>Yes</v>
      </c>
      <c r="O17" s="536" t="str">
        <f>IF(ISBLANK('Guatemala 2012'!$F$19),"",'Guatemala 2012'!$F$19)</f>
        <v xml:space="preserve">UNFPA is invited to participate at the meetings, although it is not an official member </v>
      </c>
      <c r="P17" s="536" t="str">
        <f>IF(ISBLANK('Guatemala 2012'!$D$20),"",'Guatemala 2012'!$D$20)</f>
        <v>Yes</v>
      </c>
      <c r="Q17" s="536" t="str">
        <f>IF(ISBLANK('Guatemala 2012'!$F$20),"",'Guatemala 2012'!$F$20)</f>
        <v>Director of the National Reproductive Health Program, Family Planning Advisor, and Logistics Advisor</v>
      </c>
      <c r="R17" s="536" t="str">
        <f>IF(ISBLANK('Guatemala 2012'!$D$21),"",'Guatemala 2012'!$D$21)</f>
        <v>Yes</v>
      </c>
      <c r="S17" s="536" t="str">
        <f>IF(ISBLANK('Guatemala 2012'!$F$21),"",'Guatemala 2012'!$F$21)</f>
        <v>Logistics unit (active member of the CNAA)</v>
      </c>
      <c r="T17" s="536" t="str">
        <f>IF(ISBLANK('Guatemala 2012'!$D$22),"",'Guatemala 2012'!$D$22)</f>
        <v>Yes</v>
      </c>
      <c r="U17" s="536" t="str">
        <f>IF(ISBLANK('Guatemala 2012'!$F$22),"",'Guatemala 2012'!$F$22)</f>
        <v xml:space="preserve">Technical budget analyst </v>
      </c>
      <c r="V17" s="536" t="str">
        <f>IF(ISBLANK('Guatemala 2012'!$D$23),"",'Guatemala 2012'!$D$23)</f>
        <v>Yes</v>
      </c>
      <c r="W17" s="536" t="str">
        <f>IF(ISBLANK('Guatemala 2012'!$F$23),"",'Guatemala 2012'!$F$23)</f>
        <v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v>
      </c>
      <c r="X17" s="536" t="str">
        <f>IF(ISBLANK('Guatemala 2012'!$H$24),"",'Guatemala 2012'!$H$24)</f>
        <v>6 or more times</v>
      </c>
      <c r="Y17" s="536" t="str">
        <f>IF(ISBLANK('Guatemala 2012'!$H$25),"",'Guatemala 2012'!$H$25)</f>
        <v>Yes</v>
      </c>
      <c r="Z17" s="536" t="str">
        <f>IF(ISBLANK('Guatemala 2012'!$D$26),"",'Guatemala 2012'!$D$26)</f>
        <v>Yes</v>
      </c>
      <c r="AA17" s="536" t="str">
        <f>IF(ISBLANK('Guatemala 2012'!$F$26),"",'Guatemala 2012'!$F$26)</f>
        <v>Ministry of Health, Instancia por la Salud y el Desarrollo de las Mujeres, Observatorio en Salud Reproductiva (OSAR)</v>
      </c>
      <c r="AB17" s="536" t="str">
        <f>IF(ISBLANK('Guatemala 2012'!$H$26),"",'Guatemala 2012'!$H$26)</f>
        <v>Family Planning Advisor and social activists</v>
      </c>
      <c r="AC17" s="155"/>
      <c r="AD17" s="537" t="str">
        <f>IF(ISBLANK('Guatemala 2012'!$F$28),"",'Guatemala 2012'!$F$28)</f>
        <v>January</v>
      </c>
      <c r="AE17" s="537" t="str">
        <f>IF(ISBLANK('Guatemala 2012'!$H$28),"",'Guatemala 2012'!$H$28)</f>
        <v>December</v>
      </c>
      <c r="AF17" s="538">
        <f>IF(ISBLANK('Guatemala 2012'!$G$29),"",'Guatemala 2012'!$G$29)</f>
        <v>1500000</v>
      </c>
      <c r="AG17" s="535" t="str">
        <f>IF(ISBLANK('Guatemala 2012'!$E$30),"",'Guatemala 2012'!$E$30)</f>
        <v>01/11-12/11</v>
      </c>
      <c r="AH17" s="535" t="str">
        <f>IF(ISBLANK('Guatemala 2012'!$G$30),"",'Guatemala 2012'!$G$30)</f>
        <v>Logistics Advisor from the National Reproductive Health Program</v>
      </c>
      <c r="AI17" s="535" t="str">
        <f>IF(ISBLANK('Guatemala 2012'!$H$31),"",'Guatemala 2012'!$H$31)</f>
        <v>Yes</v>
      </c>
      <c r="AJ17" s="538" t="str">
        <f>IF(ISBLANK('Guatemala 2012'!$H$32),"",'Guatemala 2012'!$H$32)</f>
        <v>Yes</v>
      </c>
      <c r="AK17" s="538">
        <f>IF(ISBLANK('Guatemala 2012'!$E$35),"",'Guatemala 2012'!$E$35)</f>
        <v>2139538</v>
      </c>
      <c r="AL17" s="537" t="str">
        <f>IF(ISBLANK('Guatemala 2012'!$F$35),"",'Guatemala 2012'!$F$35)</f>
        <v>01/11 - 12/11</v>
      </c>
      <c r="AM17" s="537" t="str">
        <f>IF(ISBLANK('Guatemala 2012'!$G$35),"",'Guatemala 2012'!$G$35)</f>
        <v>Ministry of Health records</v>
      </c>
      <c r="AN17" s="537" t="str">
        <f>IF(ISBLANK('Guatemala 2012'!$H$35),"",'Guatemala 2012'!$H$35)</f>
        <v/>
      </c>
      <c r="AO17" s="537" t="str">
        <f>IF(ISBLANK('Guatemala 2012'!$H$37),"",'Guatemala 2012'!$H$37)</f>
        <v>Yes</v>
      </c>
      <c r="AP17" s="537" t="str">
        <f>IF(ISBLANK('Guatemala 2012'!$D$40),"",'Guatemala 2012'!$D$40)</f>
        <v>Yes</v>
      </c>
      <c r="AQ17" s="537" t="str">
        <f>IF(ISBLANK('Guatemala 2012'!$D$41),"",'Guatemala 2012'!$D$41)</f>
        <v>Taxes on alcoholic beverages</v>
      </c>
      <c r="AR17" s="538">
        <f>IF(ISBLANK('Guatemala 2012'!$E$40),"",'Guatemala 2012'!$E$40)</f>
        <v>1174411</v>
      </c>
      <c r="AS17" s="538" t="str">
        <f>IF(ISBLANK('Guatemala 2012'!$F$40),"",'Guatemala 2012'!$F$40)</f>
        <v>01/11 - 12/11</v>
      </c>
      <c r="AT17" s="538" t="str">
        <f>IF(ISBLANK('Guatemala 2012'!$G$40),"",'Guatemala 2012'!$G$40)</f>
        <v>Contraceptive procurement data from MOH</v>
      </c>
      <c r="AU17" s="537" t="str">
        <f>IF(ISBLANK('Guatemala 2012'!$H$40),"",'Guatemala 2012'!$H$40)</f>
        <v/>
      </c>
      <c r="AV17" s="537" t="str">
        <f>IF(ISBLANK('Guatemala 2012'!$D$42),"",'Guatemala 2012'!$D$42)</f>
        <v>No</v>
      </c>
      <c r="AW17" s="538" t="str">
        <f>IF(ISBLANK('Guatemala 2012'!$D$43),"",'Guatemala 2012'!$D$43)</f>
        <v>N/A</v>
      </c>
      <c r="AX17" s="538">
        <f>IF(ISBLANK('Guatemala 2012'!$E$42),"",'Guatemala 2012'!$E$42)</f>
        <v>0</v>
      </c>
      <c r="AY17" s="538" t="str">
        <f>IF(ISBLANK('Guatemala 2012'!$F$42),"",'Guatemala 2012'!$F$42)</f>
        <v>01/11 - 12/11</v>
      </c>
      <c r="AZ17" s="538" t="str">
        <f>IF(ISBLANK('Guatemala 2012'!$G$42),"",'Guatemala 2012'!$G$42)</f>
        <v/>
      </c>
      <c r="BA17" s="537" t="str">
        <f>IF(ISBLANK('Guatemala 2012'!$H$42),"",'Guatemala 2012'!$H$42)</f>
        <v/>
      </c>
      <c r="BB17" s="539">
        <f>IF(ISBLANK('Guatemala 2012'!$E$44),"",'Guatemala 2012'!$E$44)</f>
        <v>1174411</v>
      </c>
      <c r="BC17" s="537" t="str">
        <f>IF(ISBLANK('Guatemala 2012'!$H$44),"",'Guatemala 2012'!$H$44)</f>
        <v/>
      </c>
      <c r="BD17" s="540"/>
      <c r="BE17" s="537" t="str">
        <f>IF(ISBLANK('Guatemala 2012'!$D$48),"",'Guatemala 2012'!$D$48)</f>
        <v>No</v>
      </c>
      <c r="BF17" s="538" t="str">
        <f>IF(ISBLANK('Guatemala 2012'!$D$49),"",'Guatemala 2012'!$D$49)</f>
        <v>N/A</v>
      </c>
      <c r="BG17" s="538">
        <f>IF(ISBLANK('Guatemala 2012'!$E$48),"",'Guatemala 2012'!$E$48)</f>
        <v>0</v>
      </c>
      <c r="BH17" s="538" t="str">
        <f>IF(ISBLANK('Guatemala 2012'!$F$48),"",'Guatemala 2012'!$F$48)</f>
        <v>01/11 - 12/11</v>
      </c>
      <c r="BI17" s="538" t="str">
        <f>IF(ISBLANK('Guatemala 2012'!$G$48),"",'Guatemala 2012'!$G$48)</f>
        <v/>
      </c>
      <c r="BJ17" s="537" t="str">
        <f>IF(ISBLANK('Guatemala 2012'!$H$48),"",'Guatemala 2012'!$H$48)</f>
        <v/>
      </c>
      <c r="BK17" s="537" t="str">
        <f>IF(ISBLANK('Guatemala 2012'!$D$50),"",'Guatemala 2012'!$D$50)</f>
        <v>No</v>
      </c>
      <c r="BL17" s="538">
        <f>IF(ISBLANK('Guatemala 2012'!$E$50),"",'Guatemala 2012'!$E$50)</f>
        <v>0</v>
      </c>
      <c r="BM17" s="538" t="str">
        <f>IF(ISBLANK('Guatemala 2012'!$F$50),"",'Guatemala 2012'!$F$50)</f>
        <v>01/11 - 12/11</v>
      </c>
      <c r="BN17" s="538" t="str">
        <f>IF(ISBLANK('Guatemala 2012'!$G$50),"",'Guatemala 2012'!$G$50)</f>
        <v/>
      </c>
      <c r="BO17" s="538" t="str">
        <f>IF(ISBLANK('Guatemala 2012'!$H$50),"",'Guatemala 2012'!$H$50)</f>
        <v/>
      </c>
      <c r="BP17" s="537" t="str">
        <f>IF(ISBLANK('Guatemala 2012'!$D$51),"",'Guatemala 2012'!$D$51)</f>
        <v>No</v>
      </c>
      <c r="BQ17" s="538">
        <f>IF(ISBLANK('Guatemala 2012'!$E$51),"",'Guatemala 2012'!$E$51)</f>
        <v>0</v>
      </c>
      <c r="BR17" s="537" t="str">
        <f>IF(ISBLANK('Guatemala 2012'!$F$51),"",'Guatemala 2012'!$F$51)</f>
        <v>01/11 - 12/11</v>
      </c>
      <c r="BS17" s="538" t="str">
        <f>IF(ISBLANK('Guatemala 2012'!$G$51),"",'Guatemala 2012'!$G$51)</f>
        <v/>
      </c>
      <c r="BT17" s="538" t="str">
        <f>IF(ISBLANK('Guatemala 2012'!$H$51),"",'Guatemala 2012'!$H$51)</f>
        <v/>
      </c>
      <c r="BU17" s="539">
        <f>IF(ISBLANK('Guatemala 2012'!$E$52),"",'Guatemala 2012'!$E$52)</f>
        <v>0</v>
      </c>
      <c r="BV17" s="538" t="str">
        <f>IF(ISBLANK('Guatemala 2012'!$H$52),"",'Guatemala 2012'!$H$52)</f>
        <v/>
      </c>
      <c r="BW17" s="541">
        <f>IF(ISBLANK('Guatemala 2012'!$F$55),"",'Guatemala 2012'!$F$55)</f>
        <v>1</v>
      </c>
      <c r="BX17" s="537" t="str">
        <f>IF(ISBLANK('Guatemala 2012'!$G$55),"",'Guatemala 2012'!$G$55)</f>
        <v/>
      </c>
      <c r="BY17" s="541">
        <f>IF(ISBLANK('Guatemala 2012'!$F$56),"",'Guatemala 2012'!$F$56)</f>
        <v>0.78294066666666662</v>
      </c>
      <c r="BZ17" s="537" t="str">
        <f>IF(ISBLANK('Guatemala 2012'!$G$56),"",'Guatemala 2012'!$G$56)</f>
        <v/>
      </c>
      <c r="CA17" s="537" t="str">
        <f>IF(ISBLANK('Guatemala 2012'!$F$57),"",'Guatemala 2012'!$F$57)</f>
        <v>No</v>
      </c>
      <c r="CB17" s="537" t="str">
        <f>IF(ISBLANK('Guatemala 2012'!$G$57),"",'Guatemala 2012'!$G$57)</f>
        <v/>
      </c>
      <c r="CC17" s="537" t="str">
        <f>IF(ISBLANK('Guatemala 2012'!$F$59),"",'Guatemala 2012'!$F$59)</f>
        <v>Third-party agent (e.g., UNFPA, Crown Agents)</v>
      </c>
      <c r="CD17" s="537" t="str">
        <f>IF(ISBLANK('Guatemala 2012'!$F$60),"",'Guatemala 2012'!$F$60)</f>
        <v>UNFPA</v>
      </c>
      <c r="CE17" s="537" t="str">
        <f>IF(ISBLANK('Guatemala 2012'!$F$61),"",'Guatemala 2012'!$F$61)</f>
        <v>No</v>
      </c>
      <c r="CF17" s="537" t="str">
        <f>IF(ISBLANK('Guatemala 2012'!$D$62),"",'Guatemala 2012'!$D$62)</f>
        <v xml:space="preserve">MOH procures contraceptives by using UNFPA as a procurement agent through a co-financing agreement. The MOH coordinates the procurement via the UNFPA office in Guatemala, who then procure through their global procurement system from UNFPA Copenhagen. </v>
      </c>
      <c r="CG17" s="262"/>
      <c r="CH17" s="542"/>
      <c r="CI17" s="543" t="str">
        <f>IF(ISBLANK('Guatemala 2012'!$D$66),"",'Guatemala 2012'!$D$66)</f>
        <v>Yes</v>
      </c>
      <c r="CJ17" s="543" t="str">
        <f>IF(ISBLANK('Guatemala 2012'!$D$67),"",'Guatemala 2012'!$D$67)</f>
        <v>Yes</v>
      </c>
      <c r="CK17" s="543" t="str">
        <f>IF(ISBLANK('Guatemala 2012'!$D$68),"",'Guatemala 2012'!$D$68)</f>
        <v>Yes</v>
      </c>
      <c r="CL17" s="543" t="str">
        <f>IF(ISBLANK('Guatemala 2012'!$D$69),"",'Guatemala 2012'!$D$69)</f>
        <v>Yes</v>
      </c>
      <c r="CM17" s="543" t="str">
        <f>IF(ISBLANK('Guatemala 2012'!$D$70),"",'Guatemala 2012'!$D$70)</f>
        <v>Yes</v>
      </c>
      <c r="CN17" s="543" t="str">
        <f>IF(ISBLANK('Guatemala 2012'!$D$71),"",'Guatemala 2012'!$D$71)</f>
        <v>Yes</v>
      </c>
      <c r="CO17" s="543" t="str">
        <f>IF(ISBLANK('Guatemala 2012'!$D$72),"",'Guatemala 2012'!$D$72)</f>
        <v>No</v>
      </c>
      <c r="CP17" s="543" t="str">
        <f>IF(ISBLANK('Guatemala 2012'!$D$73),"",'Guatemala 2012'!$D$73)</f>
        <v>Yes</v>
      </c>
      <c r="CQ17" s="543" t="str">
        <f>IF(ISBLANK('Guatemala 2012'!$D$74),"",'Guatemala 2012'!$D$74)</f>
        <v>Yes</v>
      </c>
      <c r="CR17" s="543" t="str">
        <f>IF(ISBLANK('Guatemala 2012'!$D$75),"",'Guatemala 2012'!$D$75)</f>
        <v>Yes</v>
      </c>
      <c r="CS17" s="543" t="str">
        <f>IF(ISBLANK('Guatemala 2012'!$D$76),"",'Guatemala 2012'!$D$76)</f>
        <v>No</v>
      </c>
      <c r="CT17" s="543" t="str">
        <f>IF(ISBLANK('Guatemala 2012'!$D$77),"",'Guatemala 2012'!$D$77)</f>
        <v/>
      </c>
      <c r="CU17" s="542"/>
      <c r="CV17" s="543" t="str">
        <f>IF(ISBLANK('Guatemala 2012'!$F$66),"",'Guatemala 2012'!$F$66)</f>
        <v>Yes</v>
      </c>
      <c r="CW17" s="543" t="str">
        <f>IF(ISBLANK('Guatemala 2012'!$F$67),"",'Guatemala 2012'!$F$67)</f>
        <v>No</v>
      </c>
      <c r="CX17" s="543" t="str">
        <f>IF(ISBLANK('Guatemala 2012'!$F$68),"",'Guatemala 2012'!$F$68)</f>
        <v>Yes</v>
      </c>
      <c r="CY17" s="543" t="str">
        <f>IF(ISBLANK('Guatemala 2012'!$F$69),"",'Guatemala 2012'!$F$69)</f>
        <v>Yes</v>
      </c>
      <c r="CZ17" s="543" t="str">
        <f>IF(ISBLANK('Guatemala 2012'!$F$70),"",'Guatemala 2012'!$F$70)</f>
        <v>Yes</v>
      </c>
      <c r="DA17" s="543" t="str">
        <f>IF(ISBLANK('Guatemala 2012'!$F$71),"",'Guatemala 2012'!$F$71)</f>
        <v>Yes</v>
      </c>
      <c r="DB17" s="543" t="str">
        <f>IF(ISBLANK('Guatemala 2012'!$F$72),"",'Guatemala 2012'!$F$72)</f>
        <v>No</v>
      </c>
      <c r="DC17" s="543" t="str">
        <f>IF(ISBLANK('Guatemala 2012'!$F$73),"",'Guatemala 2012'!$F$73)</f>
        <v>No</v>
      </c>
      <c r="DD17" s="543" t="str">
        <f>IF(ISBLANK('Guatemala 2012'!$F$74),"",'Guatemala 2012'!$F$74)</f>
        <v>Yes</v>
      </c>
      <c r="DE17" s="543" t="str">
        <f>IF(ISBLANK('Guatemala 2012'!$F$75),"",'Guatemala 2012'!$F$75)</f>
        <v>Yes</v>
      </c>
      <c r="DF17" s="543" t="str">
        <f>IF(ISBLANK('Guatemala 2012'!$F$76),"",'Guatemala 2012'!$F$76)</f>
        <v>Yes</v>
      </c>
      <c r="DG17" s="543" t="str">
        <f>IF(ISBLANK('Guatemala 2012'!$F$77),"",'Guatemala 2012'!$F$77)</f>
        <v/>
      </c>
      <c r="DH17" s="544"/>
      <c r="DI17" s="543" t="str">
        <f>IF(ISBLANK('Guatemala 2012'!$G$66),"",'Guatemala 2012'!$G$66)</f>
        <v>Yes</v>
      </c>
      <c r="DJ17" s="543" t="str">
        <f>IF(ISBLANK('Guatemala 2012'!$G$67),"",'Guatemala 2012'!$G$67)</f>
        <v>Yes</v>
      </c>
      <c r="DK17" s="543" t="str">
        <f>IF(ISBLANK('Guatemala 2012'!$G$68),"",'Guatemala 2012'!$G$68)</f>
        <v>Yes</v>
      </c>
      <c r="DL17" s="543" t="str">
        <f>IF(ISBLANK('Guatemala 2012'!$G$69),"",'Guatemala 2012'!$G$69)</f>
        <v>Yes</v>
      </c>
      <c r="DM17" s="543" t="str">
        <f>IF(ISBLANK('Guatemala 2012'!$G$70),"",'Guatemala 2012'!$G$70)</f>
        <v>Yes</v>
      </c>
      <c r="DN17" s="543" t="str">
        <f>IF(ISBLANK('Guatemala 2012'!$G$71),"",'Guatemala 2012'!$G$71)</f>
        <v>Yes</v>
      </c>
      <c r="DO17" s="543" t="str">
        <f>IF(ISBLANK('Guatemala 2012'!$G$72),"",'Guatemala 2012'!$G$72)</f>
        <v>Yes</v>
      </c>
      <c r="DP17" s="543" t="str">
        <f>IF(ISBLANK('Guatemala 2012'!$G$73),"",'Guatemala 2012'!$G$73)</f>
        <v>No</v>
      </c>
      <c r="DQ17" s="543" t="str">
        <f>IF(ISBLANK('Guatemala 2012'!$G$74),"",'Guatemala 2012'!$G$74)</f>
        <v>Yes</v>
      </c>
      <c r="DR17" s="543" t="str">
        <f>IF(ISBLANK('Guatemala 2012'!$G$75),"",'Guatemala 2012'!$G$75)</f>
        <v>Yes</v>
      </c>
      <c r="DS17" s="543" t="str">
        <f>IF(ISBLANK('Guatemala 2012'!$G$76),"",'Guatemala 2012'!$G$76)</f>
        <v>Yes</v>
      </c>
      <c r="DT17" s="543" t="str">
        <f>IF(ISBLANK('Guatemala 2012'!$G$77),"",'Guatemala 2012'!$G$77)</f>
        <v/>
      </c>
      <c r="DU17" s="544"/>
      <c r="DV17" s="543" t="str">
        <f>IF(ISBLANK('Guatemala 2012'!$H$66),"",'Guatemala 2012'!$H$66)</f>
        <v>Yes</v>
      </c>
      <c r="DW17" s="543" t="str">
        <f>IF(ISBLANK('Guatemala 2012'!$H$67),"",'Guatemala 2012'!$H$67)</f>
        <v>No</v>
      </c>
      <c r="DX17" s="543" t="str">
        <f>IF(ISBLANK('Guatemala 2012'!$H$68),"",'Guatemala 2012'!$H$68)</f>
        <v>Yes</v>
      </c>
      <c r="DY17" s="543" t="str">
        <f>IF(ISBLANK('Guatemala 2012'!$H$69),"",'Guatemala 2012'!$H$69)</f>
        <v>Yes</v>
      </c>
      <c r="DZ17" s="543" t="str">
        <f>IF(ISBLANK('Guatemala 2012'!$H$70),"",'Guatemala 2012'!$H$70)</f>
        <v>Yes</v>
      </c>
      <c r="EA17" s="543" t="str">
        <f>IF(ISBLANK('Guatemala 2012'!$H$71),"",'Guatemala 2012'!$H$71)</f>
        <v>Yes</v>
      </c>
      <c r="EB17" s="543" t="str">
        <f>IF(ISBLANK('Guatemala 2012'!$H$72),"",'Guatemala 2012'!$H$72)</f>
        <v>No</v>
      </c>
      <c r="EC17" s="543" t="str">
        <f>IF(ISBLANK('Guatemala 2012'!$H$73),"",'Guatemala 2012'!$H$73)</f>
        <v>No</v>
      </c>
      <c r="ED17" s="543" t="str">
        <f>IF(ISBLANK('Guatemala 2012'!$H$74),"",'Guatemala 2012'!$H$74)</f>
        <v>Yes</v>
      </c>
      <c r="EE17" s="543" t="str">
        <f>IF(ISBLANK('Guatemala 2012'!$H$75),"",'Guatemala 2012'!$H$75)</f>
        <v>Yes</v>
      </c>
      <c r="EF17" s="543" t="str">
        <f>IF(ISBLANK('Guatemala 2012'!$H$76),"",'Guatemala 2012'!$H$76)</f>
        <v>Yes</v>
      </c>
      <c r="EG17" s="543" t="str">
        <f>IF(ISBLANK('Guatemala 2012'!$H$77),"",'Guatemala 2012'!$H$77)</f>
        <v/>
      </c>
      <c r="EH17" s="543" t="str">
        <f>IF(ISBLANK('Guatemala 2012'!$D$78),"",'Guatemala 2012'!$D$78)</f>
        <v>The MOH has included CycleBeads in the list, but so far they have not yet purchased them (the ones they have were a donation from USAID/IRH/FAM).</v>
      </c>
      <c r="EI17" s="545"/>
      <c r="EJ17" s="546" t="str">
        <f>IF(ISBLANK('Guatemala 2012'!$H$80),"",'Guatemala 2012'!$H$80)</f>
        <v>Yes</v>
      </c>
      <c r="EK17" s="546" t="str">
        <f>IF(ISBLANK('Guatemala 2012'!$C$83),"",'Guatemala 2012'!$C$83)</f>
        <v>Contraceptive Security</v>
      </c>
      <c r="EL17" s="546" t="str">
        <f>IF(ISBLANK('Guatemala 2012'!$D$83),"",'Guatemala 2012'!$D$83)</f>
        <v>2001-2011</v>
      </c>
      <c r="EM17" s="546" t="str">
        <f>IF(ISBLANK('Guatemala 2012'!$F$83),"",'Guatemala 2012'!$F$83)</f>
        <v>Yes</v>
      </c>
      <c r="EN17" s="546" t="str">
        <f>IF(ISBLANK('Guatemala 2012'!$G$83),"",'Guatemala 2012'!$G$83)</f>
        <v>Yes</v>
      </c>
      <c r="EO17" s="546" t="str">
        <f>IF(ISBLANK('Guatemala 2012'!$F$84),"",'Guatemala 2012'!$F$84)</f>
        <v>Yes</v>
      </c>
      <c r="EP17" s="546" t="str">
        <f>IF(ISBLANK('Guatemala 2012'!$E$85),"",'Guatemala 2012'!$E$85)</f>
        <v xml:space="preserve">NGO, social marketing, and commercial sector pay import taxes. The public sector has been exempt from import taxes via the UNFPA franchise. The public sector has to pay transport, insurance, and customs clearance fees. </v>
      </c>
      <c r="EQ17" s="546" t="str">
        <f>IF(ISBLANK('Guatemala 2012'!$E$86),"",'Guatemala 2012'!$E$86)</f>
        <v>Don't know</v>
      </c>
      <c r="ER17" s="546" t="str">
        <f>IF(ISBLANK('Guatemala 2012'!$H$87),"",'Guatemala 2012'!$H$87)</f>
        <v>No</v>
      </c>
      <c r="ES17" s="546" t="str">
        <f>IF(ISBLANK('Guatemala 2012'!$D$88),"",'Guatemala 2012'!$D$88)</f>
        <v>N/A</v>
      </c>
      <c r="ET17" s="546" t="str">
        <f>IF(ISBLANK('Guatemala 2012'!$H$89),"",'Guatemala 2012'!$H$89)</f>
        <v>No</v>
      </c>
      <c r="EU17" s="546" t="str">
        <f>IF(ISBLANK('Guatemala 2012'!$D$90),"",'Guatemala 2012'!$D$90)</f>
        <v>N/A</v>
      </c>
      <c r="EV17" s="546" t="str">
        <f>IF(ISBLANK('Guatemala 2012'!$H$91),"",'Guatemala 2012'!$H$91)</f>
        <v>No</v>
      </c>
      <c r="EW17" s="546" t="str">
        <f>IF(ISBLANK('Guatemala 2012'!$C$94),"",'Guatemala 2012'!$C$94)</f>
        <v/>
      </c>
      <c r="EX17" s="546" t="str">
        <f>IF(ISBLANK('Guatemala 2012'!$E$94),"",'Guatemala 2012'!$E$94)</f>
        <v/>
      </c>
      <c r="EY17" s="546" t="str">
        <f>IF(ISBLANK('Guatemala 2012'!$G$94),"",'Guatemala 2012'!$G$94)</f>
        <v/>
      </c>
      <c r="EZ17" s="546" t="str">
        <f>IF(ISBLANK('Guatemala 2012'!$C$95),"",'Guatemala 2012'!$C$95)</f>
        <v/>
      </c>
      <c r="FA17" s="546" t="str">
        <f>IF(ISBLANK('Guatemala 2012'!$E$95),"",'Guatemala 2012'!$E$95)</f>
        <v/>
      </c>
      <c r="FB17" s="546" t="str">
        <f>IF(ISBLANK('Guatemala 2012'!$G$95),"",'Guatemala 2012'!$G$95)</f>
        <v/>
      </c>
      <c r="FC17" s="546" t="str">
        <f>IF(ISBLANK('Guatemala 2012'!$C$96),"",'Guatemala 2012'!$C$96)</f>
        <v/>
      </c>
      <c r="FD17" s="546" t="str">
        <f>IF(ISBLANK('Guatemala 2012'!$E$96),"",'Guatemala 2012'!$E$96)</f>
        <v/>
      </c>
      <c r="FE17" s="546" t="str">
        <f>IF(ISBLANK('Guatemala 2012'!$G$96),"",'Guatemala 2012'!$G$96)</f>
        <v/>
      </c>
      <c r="FF17" s="550"/>
      <c r="FG17" s="546" t="str">
        <f>IF(ISBLANK('Guatemala 2012'!$D$99),"",'Guatemala 2012'!$D$99)</f>
        <v>No</v>
      </c>
      <c r="FH17" s="546" t="str">
        <f>IF(ISBLANK('Guatemala 2012'!$E$99),"",'Guatemala 2012'!$E$99)</f>
        <v/>
      </c>
      <c r="FI17" s="546" t="str">
        <f>IF(ISBLANK('Guatemala 2012'!$H$99),"",'Guatemala 2012'!$H$99)</f>
        <v/>
      </c>
      <c r="FJ17" s="546" t="str">
        <f>IF(ISBLANK('Guatemala 2012'!$D$100),"",'Guatemala 2012'!$D$100)</f>
        <v>No</v>
      </c>
      <c r="FK17" s="546" t="str">
        <f>IF(ISBLANK('Guatemala 2012'!$E$100),"",'Guatemala 2012'!$E$100)</f>
        <v/>
      </c>
      <c r="FL17" s="546" t="str">
        <f>IF(ISBLANK('Guatemala 2012'!$H$100),"",'Guatemala 2012'!$H$100)</f>
        <v/>
      </c>
      <c r="FM17" s="546" t="str">
        <f>IF(ISBLANK('Guatemala 2012'!$D$101),"",'Guatemala 2012'!$D$101)</f>
        <v>No</v>
      </c>
      <c r="FN17" s="546" t="str">
        <f>IF(ISBLANK('Guatemala 2012'!$E$101),"",'Guatemala 2012'!$E$101)</f>
        <v/>
      </c>
      <c r="FO17" s="546" t="str">
        <f>IF(ISBLANK('Guatemala 2012'!$H$101),"",'Guatemala 2012'!$H$101)</f>
        <v/>
      </c>
      <c r="FP17" s="547"/>
      <c r="FQ17" s="546" t="str">
        <f>IF(ISBLANK('Guatemala 2012'!$G$104),"",'Guatemala 2012'!$G$104)</f>
        <v>No</v>
      </c>
      <c r="FR17" s="546" t="str">
        <f>IF(ISBLANK('Guatemala 2012'!$G$105),"",'Guatemala 2012'!$G$105)</f>
        <v>No</v>
      </c>
      <c r="FS17" s="546" t="str">
        <f>IF(ISBLANK('Guatemala 2012'!$G$106),"",'Guatemala 2012'!$G$106)</f>
        <v>N/A</v>
      </c>
      <c r="FT17" s="546" t="str">
        <f>IF(ISBLANK('Guatemala 2012'!$D$107),"",'Guatemala 2012'!$D$107)</f>
        <v>N/A</v>
      </c>
      <c r="FU17" s="547"/>
      <c r="FV17" s="546" t="str">
        <f>IF(ISBLANK('Guatemala 2012'!$G$109),"",'Guatemala 2012'!$G$109)</f>
        <v>Yes</v>
      </c>
      <c r="FW17" s="546" t="str">
        <f>IF(ISBLANK('Guatemala 2012'!$G$110),"",'Guatemala 2012'!$G$110)</f>
        <v>Yes</v>
      </c>
      <c r="FX17" s="546" t="str">
        <f>IF(ISBLANK('Guatemala 2012'!$G$111),"",'Guatemala 2012'!$G$111)</f>
        <v>Yes</v>
      </c>
      <c r="FY17" s="546" t="str">
        <f>IF(ISBLANK('Guatemala 2012'!$G$112),"",'Guatemala 2012'!$G$112)</f>
        <v>Yes</v>
      </c>
      <c r="FZ17" s="546" t="str">
        <f>IF(ISBLANK('Guatemala 2012'!$G$113),"",'Guatemala 2012'!$G$113)</f>
        <v>Yes</v>
      </c>
      <c r="GA17" s="546" t="str">
        <f>IF(ISBLANK('Guatemala 2012'!$G$114),"",'Guatemala 2012'!$G$114)</f>
        <v>Yes</v>
      </c>
      <c r="GB17" s="546" t="str">
        <f>IF(ISBLANK('Guatemala 2012'!$G$115),"",'Guatemala 2012'!$G$115)</f>
        <v>No</v>
      </c>
      <c r="GC17" s="546" t="str">
        <f>IF(ISBLANK('Guatemala 2012'!$G$116),"",'Guatemala 2012'!$G$116)</f>
        <v>No</v>
      </c>
      <c r="GD17" s="546" t="str">
        <f>IF(ISBLANK('Guatemala 2012'!$G$117),"",'Guatemala 2012'!$G$117)</f>
        <v>Yes</v>
      </c>
      <c r="GE17" s="546" t="str">
        <f>IF(ISBLANK('Guatemala 2012'!$G$118),"",'Guatemala 2012'!$G$118)</f>
        <v>Don't know</v>
      </c>
      <c r="GF17" s="546" t="str">
        <f>IF(ISBLANK('Guatemala 2012'!$F$119),"",'Guatemala 2012'!$F$119)</f>
        <v>Don't know</v>
      </c>
      <c r="GG17" s="546">
        <f>IF(ISBLANK('Guatemala 2012'!$F$120),"",'Guatemala 2012'!$F$120)</f>
        <v>2011</v>
      </c>
      <c r="GH17" s="546" t="str">
        <f>IF(ISBLANK('Guatemala 2012'!$D$121),"",'Guatemala 2012'!$D$121)</f>
        <v>"Basic List of Medications of Health Areas and Hospitals" and also "Health Care Guidelines (1st and 2nd level)"</v>
      </c>
      <c r="GI17" s="546" t="str">
        <f>IF(ISBLANK('Guatemala 2012'!$D$122),"",'Guatemala 2012'!$D$122)</f>
        <v/>
      </c>
      <c r="GJ17" s="547"/>
      <c r="GK17" s="546" t="str">
        <f>IF(ISBLANK('Guatemala 2012'!$F$124),"",'Guatemala 2012'!$F$124)</f>
        <v>N/A</v>
      </c>
      <c r="GL17" s="546" t="str">
        <f>IF(ISBLANK('Guatemala 2012'!$G$125),"",'Guatemala 2012'!$G$125)</f>
        <v>N/A</v>
      </c>
      <c r="GM17" s="546" t="str">
        <f>IF(ISBLANK('Guatemala 2012'!$G$126),"",'Guatemala 2012'!$G$126)</f>
        <v>N/A</v>
      </c>
      <c r="GN17" s="546" t="str">
        <f>IF(ISBLANK('Guatemala 2012'!$G$127),"",'Guatemala 2012'!$G$127)</f>
        <v>N/A</v>
      </c>
      <c r="GO17" s="546" t="str">
        <f>IF(ISBLANK('Guatemala 2012'!$G$128),"",'Guatemala 2012'!$G$128)</f>
        <v>N/A</v>
      </c>
      <c r="GP17" s="546" t="str">
        <f>IF(ISBLANK('Guatemala 2012'!$D$129),"",'Guatemala 2012'!$D$129)</f>
        <v>Document not available on IMF's website</v>
      </c>
      <c r="GQ17" s="555"/>
      <c r="GR17" s="548" t="str">
        <f>IF(ISBLANK('Guatemala 2012'!$G$131),"",'Guatemala 2012'!$G$131)</f>
        <v>Yes</v>
      </c>
      <c r="GS17" s="549"/>
      <c r="GT17" s="548" t="str">
        <f>IF(ISBLANK('Guatemala 2012'!$G$133),"",'Guatemala 2012'!$G$133)</f>
        <v>No</v>
      </c>
      <c r="GU17" s="548" t="str">
        <f>IF(ISBLANK('Guatemala 2012'!$G$134),"",'Guatemala 2012'!$G$134)</f>
        <v>N/A</v>
      </c>
      <c r="GV17" s="548" t="str">
        <f>IF(ISBLANK('Guatemala 2012'!$G$135),"",'Guatemala 2012'!$G$135)</f>
        <v>Yes</v>
      </c>
      <c r="GW17" s="548" t="str">
        <f>IF(ISBLANK('Guatemala 2012'!$G$136),"",'Guatemala 2012'!$G$136)</f>
        <v>Don't know</v>
      </c>
      <c r="GX17" s="548" t="str">
        <f>IF(ISBLANK('Guatemala 2012'!$G$137),"",'Guatemala 2012'!$G$137)</f>
        <v>Yes</v>
      </c>
      <c r="GY17" s="548" t="str">
        <f>IF(ISBLANK('Guatemala 2012'!$G$138),"",'Guatemala 2012'!$G$138)</f>
        <v>No</v>
      </c>
      <c r="GZ17" s="548" t="str">
        <f>IF(ISBLANK('Guatemala 2012'!$G$139),"",'Guatemala 2012'!$G$139)</f>
        <v>N/A</v>
      </c>
      <c r="HA17" s="548" t="str">
        <f>IF(ISBLANK('Guatemala 2012'!$G$140),"",'Guatemala 2012'!$G$140)</f>
        <v>N/A</v>
      </c>
      <c r="HB17" s="548" t="str">
        <f>IF(ISBLANK('Guatemala 2012'!$G$141),"",'Guatemala 2012'!$G$141)</f>
        <v>Yes</v>
      </c>
      <c r="HC17" s="548" t="str">
        <f>IF(ISBLANK('Guatemala 2012'!$F$142),"",'Guatemala 2012'!$F$142)</f>
        <v>01/11 - 12/11</v>
      </c>
      <c r="HD17" s="548" t="str">
        <f>IF(ISBLANK('Guatemala 2012'!$F$143),"",'Guatemala 2012'!$F$143)</f>
        <v>Ministry of Health National Reproductive Health Program (Central Warehouse Inventory)</v>
      </c>
      <c r="HE17" s="549"/>
      <c r="HF17" s="548" t="str">
        <f>IF(ISBLANK('Guatemala 2012'!$G$145),"",'Guatemala 2012'!$G$145)</f>
        <v>No</v>
      </c>
      <c r="HG17" s="548" t="str">
        <f>IF(ISBLANK('Guatemala 2012'!$G$146),"",'Guatemala 2012'!$G$146)</f>
        <v>No</v>
      </c>
      <c r="HH17" s="551" t="str">
        <f>IF(ISBLANK('Guatemala 2012'!$D$147),"",'Guatemala 2012'!$D$147)</f>
        <v>There are occasional stockouts principally due to distribution problems or delays in procurement.</v>
      </c>
      <c r="HI17" s="1111" t="s">
        <v>502</v>
      </c>
    </row>
    <row r="18" spans="1:217" ht="39.950000000000003" customHeight="1">
      <c r="A18" s="263" t="s">
        <v>514</v>
      </c>
      <c r="B18" s="154"/>
      <c r="C18" s="536" t="str">
        <f>IF(ISBLANK('Guinea 2012'!$H$12),"",'Guinea 2012'!$H$12)</f>
        <v>Yes</v>
      </c>
      <c r="D18" s="536" t="str">
        <f>IF(ISBLANK('Guinea 2012'!$D$13),"",'Guinea 2012'!$D$13)</f>
        <v>Comité de quantification des produits SR (Reproductive Health Product Quantification Committee)</v>
      </c>
      <c r="E18" s="557"/>
      <c r="F18" s="536" t="str">
        <f>IF(ISBLANK('Guinea 2012'!$D$15),"",'Guinea 2012'!$D$15)</f>
        <v>Yes</v>
      </c>
      <c r="G18" s="536" t="str">
        <f>IF(ISBLANK('Guinea 2012'!$F$15),"",'Guinea 2012'!$F$15)</f>
        <v xml:space="preserve">PSI </v>
      </c>
      <c r="H18" s="536" t="str">
        <f>IF(ISBLANK('Guinea 2012'!$D$16),"",'Guinea 2012'!$D$16)</f>
        <v>Yes</v>
      </c>
      <c r="I18" s="536" t="str">
        <f>IF(ISBLANK('Guinea 2012'!$F$16),"",'Guinea 2012'!$F$16)</f>
        <v>Association guinéenne pour le Bien être Familial (AGBEF),
EngenderHealth, Jhpiego</v>
      </c>
      <c r="J18" s="536" t="str">
        <f>IF(ISBLANK('Guinea 2012'!$D$17),"",'Guinea 2012'!$D$17)</f>
        <v>Yes</v>
      </c>
      <c r="K18" s="536" t="str">
        <f>IF(ISBLANK('Guinea 2012'!$F$17),"",'Guinea 2012'!$F$17)</f>
        <v>Laborex-Guinée (distributor)</v>
      </c>
      <c r="L18" s="536" t="str">
        <f>IF(ISBLANK('Guinea 2012'!$D$18),"",'Guinea 2012'!$D$18)</f>
        <v>Yes</v>
      </c>
      <c r="M18" s="536" t="str">
        <f>IF(ISBLANK('Guinea 2012'!$F$18),"",'Guinea 2012'!$F$18)</f>
        <v>USAID</v>
      </c>
      <c r="N18" s="536" t="str">
        <f>IF(ISBLANK('Guinea 2012'!$D$19),"",'Guinea 2012'!$D$19)</f>
        <v>Yes</v>
      </c>
      <c r="O18" s="536" t="str">
        <f>IF(ISBLANK('Guinea 2012'!$F$19),"",'Guinea 2012'!$F$19)</f>
        <v>UNFPA</v>
      </c>
      <c r="P18" s="536" t="str">
        <f>IF(ISBLANK('Guinea 2012'!$D$20),"",'Guinea 2012'!$D$20)</f>
        <v>Yes</v>
      </c>
      <c r="Q18" s="536" t="str">
        <f>IF(ISBLANK('Guinea 2012'!$F$20),"",'Guinea 2012'!$F$20)</f>
        <v>National Directorate of Pharmacy and Laboratory (DNPL), National Directorate of Reproductive Health (DNSR), National Directorate of Family Health (DNSF)</v>
      </c>
      <c r="R18" s="536" t="str">
        <f>IF(ISBLANK('Guinea 2012'!$D$21),"",'Guinea 2012'!$D$21)</f>
        <v>Yes</v>
      </c>
      <c r="S18" s="536" t="str">
        <f>IF(ISBLANK('Guinea 2012'!$F$21),"",'Guinea 2012'!$F$21)</f>
        <v>Central warehouse, regional stores</v>
      </c>
      <c r="T18" s="536" t="str">
        <f>IF(ISBLANK('Guinea 2012'!$D$22),"",'Guinea 2012'!$D$22)</f>
        <v>Yes</v>
      </c>
      <c r="U18" s="536" t="str">
        <f>IF(ISBLANK('Guinea 2012'!$F$22),"",'Guinea 2012'!$F$22)</f>
        <v>Ministry of Finance</v>
      </c>
      <c r="V18" s="536" t="str">
        <f>IF(ISBLANK('Guinea 2012'!$D$23),"",'Guinea 2012'!$D$23)</f>
        <v/>
      </c>
      <c r="W18" s="536" t="str">
        <f>IF(ISBLANK('Guinea 2012'!$F$23),"",'Guinea 2012'!$F$23)</f>
        <v/>
      </c>
      <c r="X18" s="536" t="str">
        <f>IF(ISBLANK('Guinea 2012'!$H$24),"",'Guinea 2012'!$H$24)</f>
        <v>1-2 times</v>
      </c>
      <c r="Y18" s="536" t="str">
        <f>IF(ISBLANK('Guinea 2012'!$H$25),"",'Guinea 2012'!$H$25)</f>
        <v>Yes</v>
      </c>
      <c r="Z18" s="536" t="str">
        <f>IF(ISBLANK('Guinea 2012'!$D$26),"",'Guinea 2012'!$D$26)</f>
        <v>Don't know</v>
      </c>
      <c r="AA18" s="536" t="str">
        <f>IF(ISBLANK('Guinea 2012'!$F$26),"",'Guinea 2012'!$F$26)</f>
        <v>Don't know</v>
      </c>
      <c r="AB18" s="536" t="str">
        <f>IF(ISBLANK('Guinea 2012'!$H$26),"",'Guinea 2012'!$H$26)</f>
        <v>Don't know</v>
      </c>
      <c r="AC18" s="155"/>
      <c r="AD18" s="537" t="str">
        <f>IF(ISBLANK('Guinea 2012'!$F$28),"",'Guinea 2012'!$F$28)</f>
        <v>January</v>
      </c>
      <c r="AE18" s="537" t="str">
        <f>IF(ISBLANK('Guinea 2012'!$H$28),"",'Guinea 2012'!$H$28)</f>
        <v>December</v>
      </c>
      <c r="AF18" s="538">
        <f>IF(ISBLANK('Guinea 2012'!$G$29),"",'Guinea 2012'!$G$29)</f>
        <v>1206065</v>
      </c>
      <c r="AG18" s="535" t="str">
        <f>IF(ISBLANK('Guinea 2012'!$E$30),"",'Guinea 2012'!$E$30)</f>
        <v>01/11-12/11</v>
      </c>
      <c r="AH18" s="535" t="str">
        <f>IF(ISBLANK('Guinea 2012'!$G$30),"",'Guinea 2012'!$G$30)</f>
        <v>DNPL (USAID | DELIVER PROJECT advisor conducted the 2012-2013 quantification and there is a forecast in the strategic plan.)</v>
      </c>
      <c r="AI18" s="535" t="str">
        <f>IF(ISBLANK('Guinea 2012'!$H$31),"",'Guinea 2012'!$H$31)</f>
        <v>Yes</v>
      </c>
      <c r="AJ18" s="538" t="str">
        <f>IF(ISBLANK('Guinea 2012'!$H$32),"",'Guinea 2012'!$H$32)</f>
        <v>No</v>
      </c>
      <c r="AK18" s="538">
        <f>IF(ISBLANK('Guinea 2012'!$E$35),"",'Guinea 2012'!$E$35)</f>
        <v>0</v>
      </c>
      <c r="AL18" s="537" t="str">
        <f>IF(ISBLANK('Guinea 2012'!$F$35),"",'Guinea 2012'!$F$35)</f>
        <v>01/11 - 12/11</v>
      </c>
      <c r="AM18" s="537" t="str">
        <f>IF(ISBLANK('Guinea 2012'!$G$35),"",'Guinea 2012'!$G$35)</f>
        <v/>
      </c>
      <c r="AN18" s="537" t="str">
        <f>IF(ISBLANK('Guinea 2012'!$H$35),"",'Guinea 2012'!$H$35)</f>
        <v>No funds were allocated by the government for the supply of contraceptives and reproductive health</v>
      </c>
      <c r="AO18" s="537" t="str">
        <f>IF(ISBLANK('Guinea 2012'!$H$37),"",'Guinea 2012'!$H$37)</f>
        <v>No</v>
      </c>
      <c r="AP18" s="537" t="str">
        <f>IF(ISBLANK('Guinea 2012'!$D$40),"",'Guinea 2012'!$D$40)</f>
        <v>No</v>
      </c>
      <c r="AQ18" s="537" t="str">
        <f>IF(ISBLANK('Guinea 2012'!$D$41),"",'Guinea 2012'!$D$41)</f>
        <v>N/A</v>
      </c>
      <c r="AR18" s="538">
        <f>IF(ISBLANK('Guinea 2012'!$E$40),"",'Guinea 2012'!$E$40)</f>
        <v>0</v>
      </c>
      <c r="AS18" s="538" t="str">
        <f>IF(ISBLANK('Guinea 2012'!$F$40),"",'Guinea 2012'!$F$40)</f>
        <v>01/11 - 12/11</v>
      </c>
      <c r="AT18" s="538" t="str">
        <f>IF(ISBLANK('Guinea 2012'!$G$40),"",'Guinea 2012'!$G$40)</f>
        <v/>
      </c>
      <c r="AU18" s="537" t="str">
        <f>IF(ISBLANK('Guinea 2012'!$H$40),"",'Guinea 2012'!$H$40)</f>
        <v/>
      </c>
      <c r="AV18" s="537" t="str">
        <f>IF(ISBLANK('Guinea 2012'!$D$42),"",'Guinea 2012'!$D$42)</f>
        <v>No</v>
      </c>
      <c r="AW18" s="538" t="str">
        <f>IF(ISBLANK('Guinea 2012'!$D$43),"",'Guinea 2012'!$D$43)</f>
        <v>N/A</v>
      </c>
      <c r="AX18" s="538">
        <f>IF(ISBLANK('Guinea 2012'!$E$42),"",'Guinea 2012'!$E$42)</f>
        <v>0</v>
      </c>
      <c r="AY18" s="538" t="str">
        <f>IF(ISBLANK('Guinea 2012'!$F$42),"",'Guinea 2012'!$F$42)</f>
        <v>01/11 - 12/11</v>
      </c>
      <c r="AZ18" s="538" t="str">
        <f>IF(ISBLANK('Guinea 2012'!$G$42),"",'Guinea 2012'!$G$42)</f>
        <v/>
      </c>
      <c r="BA18" s="537" t="str">
        <f>IF(ISBLANK('Guinea 2012'!$H$42),"",'Guinea 2012'!$H$42)</f>
        <v/>
      </c>
      <c r="BB18" s="539">
        <f>IF(ISBLANK('Guinea 2012'!$E$44),"",'Guinea 2012'!$E$44)</f>
        <v>0</v>
      </c>
      <c r="BC18" s="537" t="str">
        <f>IF(ISBLANK('Guinea 2012'!$H$44),"",'Guinea 2012'!$H$44)</f>
        <v/>
      </c>
      <c r="BD18" s="540"/>
      <c r="BE18" s="537" t="str">
        <f>IF(ISBLANK('Guinea 2012'!$D$48),"",'Guinea 2012'!$D$48)</f>
        <v>Yes</v>
      </c>
      <c r="BF18" s="538" t="str">
        <f>IF(ISBLANK('Guinea 2012'!$D$49),"",'Guinea 2012'!$D$49)</f>
        <v>UNFPA, USAID</v>
      </c>
      <c r="BG18" s="538">
        <f>IF(ISBLANK('Guinea 2012'!$E$48),"",'Guinea 2012'!$E$48)</f>
        <v>710871</v>
      </c>
      <c r="BH18" s="538" t="str">
        <f>IF(ISBLANK('Guinea 2012'!$F$48),"",'Guinea 2012'!$F$48)</f>
        <v>01/11 - 12/11</v>
      </c>
      <c r="BI18" s="538" t="str">
        <f>IF(ISBLANK('Guinea 2012'!$G$48),"",'Guinea 2012'!$G$48)</f>
        <v>RHInterchange</v>
      </c>
      <c r="BJ18" s="537" t="str">
        <f>IF(ISBLANK('Guinea 2012'!$H$48),"",'Guinea 2012'!$H$48)</f>
        <v/>
      </c>
      <c r="BK18" s="537" t="str">
        <f>IF(ISBLANK('Guinea 2012'!$D$50),"",'Guinea 2012'!$D$50)</f>
        <v>Don't know</v>
      </c>
      <c r="BL18" s="538" t="str">
        <f>IF(ISBLANK('Guinea 2012'!$E$50),"",'Guinea 2012'!$E$50)</f>
        <v/>
      </c>
      <c r="BM18" s="538" t="str">
        <f>IF(ISBLANK('Guinea 2012'!$F$50),"",'Guinea 2012'!$F$50)</f>
        <v>01/11 - 12/11</v>
      </c>
      <c r="BN18" s="538" t="str">
        <f>IF(ISBLANK('Guinea 2012'!$G$50),"",'Guinea 2012'!$G$50)</f>
        <v/>
      </c>
      <c r="BO18" s="538" t="str">
        <f>IF(ISBLANK('Guinea 2012'!$H$50),"",'Guinea 2012'!$H$50)</f>
        <v/>
      </c>
      <c r="BP18" s="537" t="str">
        <f>IF(ISBLANK('Guinea 2012'!$D$51),"",'Guinea 2012'!$D$51)</f>
        <v>Don't know</v>
      </c>
      <c r="BQ18" s="538" t="str">
        <f>IF(ISBLANK('Guinea 2012'!$E$51),"",'Guinea 2012'!$E$51)</f>
        <v/>
      </c>
      <c r="BR18" s="537" t="str">
        <f>IF(ISBLANK('Guinea 2012'!$F$51),"",'Guinea 2012'!$F$51)</f>
        <v>01/11 - 12/11</v>
      </c>
      <c r="BS18" s="538" t="str">
        <f>IF(ISBLANK('Guinea 2012'!$G$51),"",'Guinea 2012'!$G$51)</f>
        <v/>
      </c>
      <c r="BT18" s="538" t="str">
        <f>IF(ISBLANK('Guinea 2012'!$H$51),"",'Guinea 2012'!$H$51)</f>
        <v/>
      </c>
      <c r="BU18" s="539">
        <f>IF(ISBLANK('Guinea 2012'!$E$52),"",'Guinea 2012'!$E$52)</f>
        <v>710871</v>
      </c>
      <c r="BV18" s="538" t="str">
        <f>IF(ISBLANK('Guinea 2012'!$H$52),"",'Guinea 2012'!$H$52)</f>
        <v>This does not include Global Fund grants that may have been used.</v>
      </c>
      <c r="BW18" s="541">
        <f>IF(ISBLANK('Guinea 2012'!$F$55),"",'Guinea 2012'!$F$55)</f>
        <v>0</v>
      </c>
      <c r="BX18" s="537" t="str">
        <f>IF(ISBLANK('Guinea 2012'!$G$55),"",'Guinea 2012'!$G$55)</f>
        <v>The Government does not buy contraceptives; it receives donations. The government is involved in the transport of contraceptives throughout the country.</v>
      </c>
      <c r="BY18" s="541">
        <f>IF(ISBLANK('Guinea 2012'!$F$56),"",'Guinea 2012'!$F$56)</f>
        <v>0.58941350590556896</v>
      </c>
      <c r="BZ18" s="537" t="str">
        <f>IF(ISBLANK('Guinea 2012'!$G$56),"",'Guinea 2012'!$G$56)</f>
        <v/>
      </c>
      <c r="CA18" s="537" t="str">
        <f>IF(ISBLANK('Guinea 2012'!$F$57),"",'Guinea 2012'!$F$57)</f>
        <v/>
      </c>
      <c r="CB18" s="537" t="str">
        <f>IF(ISBLANK('Guinea 2012'!$G$57),"",'Guinea 2012'!$G$57)</f>
        <v/>
      </c>
      <c r="CC18" s="537" t="str">
        <f>IF(ISBLANK('Guinea 2012'!$F$59),"",'Guinea 2012'!$F$59)</f>
        <v>N/A</v>
      </c>
      <c r="CD18" s="537" t="str">
        <f>IF(ISBLANK('Guinea 2012'!$F$60),"",'Guinea 2012'!$F$60)</f>
        <v>N/A</v>
      </c>
      <c r="CE18" s="537" t="str">
        <f>IF(ISBLANK('Guinea 2012'!$F$61),"",'Guinea 2012'!$F$61)</f>
        <v>N/A</v>
      </c>
      <c r="CF18" s="537" t="str">
        <f>IF(ISBLANK('Guinea 2012'!$D$62),"",'Guinea 2012'!$D$62)</f>
        <v>In Guinea it is the partners that finance the contraceptives and reproductive health procurement.</v>
      </c>
      <c r="CG18" s="262"/>
      <c r="CH18" s="542"/>
      <c r="CI18" s="543" t="str">
        <f>IF(ISBLANK('Guinea 2012'!$D$66),"",'Guinea 2012'!$D$66)</f>
        <v>Yes</v>
      </c>
      <c r="CJ18" s="543" t="str">
        <f>IF(ISBLANK('Guinea 2012'!$D$67),"",'Guinea 2012'!$D$67)</f>
        <v>Yes</v>
      </c>
      <c r="CK18" s="543" t="str">
        <f>IF(ISBLANK('Guinea 2012'!$D$68),"",'Guinea 2012'!$D$68)</f>
        <v>Don't know</v>
      </c>
      <c r="CL18" s="543" t="str">
        <f>IF(ISBLANK('Guinea 2012'!$D$69),"",'Guinea 2012'!$D$69)</f>
        <v>Don't know</v>
      </c>
      <c r="CM18" s="543" t="str">
        <f>IF(ISBLANK('Guinea 2012'!$D$70),"",'Guinea 2012'!$D$70)</f>
        <v>Don't know</v>
      </c>
      <c r="CN18" s="543" t="str">
        <f>IF(ISBLANK('Guinea 2012'!$D$71),"",'Guinea 2012'!$D$71)</f>
        <v>Yes</v>
      </c>
      <c r="CO18" s="543" t="str">
        <f>IF(ISBLANK('Guinea 2012'!$D$72),"",'Guinea 2012'!$D$72)</f>
        <v>Don't know</v>
      </c>
      <c r="CP18" s="543" t="str">
        <f>IF(ISBLANK('Guinea 2012'!$D$73),"",'Guinea 2012'!$D$73)</f>
        <v>Yes</v>
      </c>
      <c r="CQ18" s="543" t="str">
        <f>IF(ISBLANK('Guinea 2012'!$D$74),"",'Guinea 2012'!$D$74)</f>
        <v>Don't know</v>
      </c>
      <c r="CR18" s="543" t="str">
        <f>IF(ISBLANK('Guinea 2012'!$D$75),"",'Guinea 2012'!$D$75)</f>
        <v>Don't know</v>
      </c>
      <c r="CS18" s="543" t="str">
        <f>IF(ISBLANK('Guinea 2012'!$D$76),"",'Guinea 2012'!$D$76)</f>
        <v>Don't know</v>
      </c>
      <c r="CT18" s="543" t="str">
        <f>IF(ISBLANK('Guinea 2012'!$D$77),"",'Guinea 2012'!$D$77)</f>
        <v/>
      </c>
      <c r="CU18" s="542"/>
      <c r="CV18" s="543" t="str">
        <f>IF(ISBLANK('Guinea 2012'!$F$66),"",'Guinea 2012'!$F$66)</f>
        <v>Yes</v>
      </c>
      <c r="CW18" s="543" t="str">
        <f>IF(ISBLANK('Guinea 2012'!$F$67),"",'Guinea 2012'!$F$67)</f>
        <v>Yes</v>
      </c>
      <c r="CX18" s="543" t="str">
        <f>IF(ISBLANK('Guinea 2012'!$F$68),"",'Guinea 2012'!$F$68)</f>
        <v>Yes</v>
      </c>
      <c r="CY18" s="543" t="str">
        <f>IF(ISBLANK('Guinea 2012'!$F$69),"",'Guinea 2012'!$F$69)</f>
        <v>Yes</v>
      </c>
      <c r="CZ18" s="543" t="str">
        <f>IF(ISBLANK('Guinea 2012'!$F$70),"",'Guinea 2012'!$F$70)</f>
        <v>Yes</v>
      </c>
      <c r="DA18" s="543" t="str">
        <f>IF(ISBLANK('Guinea 2012'!$F$71),"",'Guinea 2012'!$F$71)</f>
        <v>Yes</v>
      </c>
      <c r="DB18" s="543" t="str">
        <f>IF(ISBLANK('Guinea 2012'!$F$72),"",'Guinea 2012'!$F$72)</f>
        <v>Yes</v>
      </c>
      <c r="DC18" s="543" t="str">
        <f>IF(ISBLANK('Guinea 2012'!$F$73),"",'Guinea 2012'!$F$73)</f>
        <v>Yes</v>
      </c>
      <c r="DD18" s="543" t="str">
        <f>IF(ISBLANK('Guinea 2012'!$F$74),"",'Guinea 2012'!$F$74)</f>
        <v>Don't know</v>
      </c>
      <c r="DE18" s="543" t="str">
        <f>IF(ISBLANK('Guinea 2012'!$F$75),"",'Guinea 2012'!$F$75)</f>
        <v>Don't know</v>
      </c>
      <c r="DF18" s="543" t="str">
        <f>IF(ISBLANK('Guinea 2012'!$F$76),"",'Guinea 2012'!$F$76)</f>
        <v>Yes</v>
      </c>
      <c r="DG18" s="543" t="str">
        <f>IF(ISBLANK('Guinea 2012'!$F$77),"",'Guinea 2012'!$F$77)</f>
        <v/>
      </c>
      <c r="DH18" s="544"/>
      <c r="DI18" s="543" t="str">
        <f>IF(ISBLANK('Guinea 2012'!$G$66),"",'Guinea 2012'!$G$66)</f>
        <v>Yes</v>
      </c>
      <c r="DJ18" s="543" t="str">
        <f>IF(ISBLANK('Guinea 2012'!$G$67),"",'Guinea 2012'!$G$67)</f>
        <v>Yes</v>
      </c>
      <c r="DK18" s="543" t="str">
        <f>IF(ISBLANK('Guinea 2012'!$G$68),"",'Guinea 2012'!$G$68)</f>
        <v>Yes</v>
      </c>
      <c r="DL18" s="543" t="str">
        <f>IF(ISBLANK('Guinea 2012'!$G$69),"",'Guinea 2012'!$G$69)</f>
        <v>Yes</v>
      </c>
      <c r="DM18" s="543" t="str">
        <f>IF(ISBLANK('Guinea 2012'!$G$70),"",'Guinea 2012'!$G$70)</f>
        <v>Yes</v>
      </c>
      <c r="DN18" s="543" t="str">
        <f>IF(ISBLANK('Guinea 2012'!$G$71),"",'Guinea 2012'!$G$71)</f>
        <v>Yes</v>
      </c>
      <c r="DO18" s="543" t="str">
        <f>IF(ISBLANK('Guinea 2012'!$G$72),"",'Guinea 2012'!$G$72)</f>
        <v>Yes</v>
      </c>
      <c r="DP18" s="543" t="str">
        <f>IF(ISBLANK('Guinea 2012'!$G$73),"",'Guinea 2012'!$G$73)</f>
        <v>Yes</v>
      </c>
      <c r="DQ18" s="543" t="str">
        <f>IF(ISBLANK('Guinea 2012'!$G$74),"",'Guinea 2012'!$G$74)</f>
        <v>Don't know</v>
      </c>
      <c r="DR18" s="543" t="str">
        <f>IF(ISBLANK('Guinea 2012'!$G$75),"",'Guinea 2012'!$G$75)</f>
        <v>Don't know</v>
      </c>
      <c r="DS18" s="543" t="str">
        <f>IF(ISBLANK('Guinea 2012'!$G$76),"",'Guinea 2012'!$G$76)</f>
        <v>Yes</v>
      </c>
      <c r="DT18" s="543" t="str">
        <f>IF(ISBLANK('Guinea 2012'!$G$77),"",'Guinea 2012'!$G$77)</f>
        <v/>
      </c>
      <c r="DU18" s="544"/>
      <c r="DV18" s="543" t="str">
        <f>IF(ISBLANK('Guinea 2012'!$H$66),"",'Guinea 2012'!$H$66)</f>
        <v>Yes</v>
      </c>
      <c r="DW18" s="543" t="str">
        <f>IF(ISBLANK('Guinea 2012'!$H$67),"",'Guinea 2012'!$H$67)</f>
        <v>Don't know</v>
      </c>
      <c r="DX18" s="543" t="str">
        <f>IF(ISBLANK('Guinea 2012'!$H$68),"",'Guinea 2012'!$H$68)</f>
        <v>Yes</v>
      </c>
      <c r="DY18" s="543" t="str">
        <f>IF(ISBLANK('Guinea 2012'!$H$69),"",'Guinea 2012'!$H$69)</f>
        <v>Don't know</v>
      </c>
      <c r="DZ18" s="543" t="str">
        <f>IF(ISBLANK('Guinea 2012'!$H$70),"",'Guinea 2012'!$H$70)</f>
        <v>Don't know</v>
      </c>
      <c r="EA18" s="543" t="str">
        <f>IF(ISBLANK('Guinea 2012'!$H$71),"",'Guinea 2012'!$H$71)</f>
        <v>Yes</v>
      </c>
      <c r="EB18" s="543" t="str">
        <f>IF(ISBLANK('Guinea 2012'!$H$72),"",'Guinea 2012'!$H$72)</f>
        <v>No</v>
      </c>
      <c r="EC18" s="543" t="str">
        <f>IF(ISBLANK('Guinea 2012'!$H$73),"",'Guinea 2012'!$H$73)</f>
        <v>No</v>
      </c>
      <c r="ED18" s="543" t="str">
        <f>IF(ISBLANK('Guinea 2012'!$H$74),"",'Guinea 2012'!$H$74)</f>
        <v>Don't know</v>
      </c>
      <c r="EE18" s="543" t="str">
        <f>IF(ISBLANK('Guinea 2012'!$H$75),"",'Guinea 2012'!$H$75)</f>
        <v>Don't know</v>
      </c>
      <c r="EF18" s="543" t="str">
        <f>IF(ISBLANK('Guinea 2012'!$H$76),"",'Guinea 2012'!$H$76)</f>
        <v>Don't know</v>
      </c>
      <c r="EG18" s="543" t="str">
        <f>IF(ISBLANK('Guinea 2012'!$H$77),"",'Guinea 2012'!$H$77)</f>
        <v/>
      </c>
      <c r="EH18" s="543" t="str">
        <f>IF(ISBLANK('Guinea 2012'!$D$78),"",'Guinea 2012'!$D$78)</f>
        <v>Contraceptives are provided by USAID, UNFPA, and other partners, and these products are stocked in the central warehouse (PCG).</v>
      </c>
      <c r="EI18" s="545"/>
      <c r="EJ18" s="546" t="str">
        <f>IF(ISBLANK('Guinea 2012'!$H$80),"",'Guinea 2012'!$H$80)</f>
        <v>Yes</v>
      </c>
      <c r="EK18" s="546" t="str">
        <f>IF(ISBLANK('Guinea 2012'!$C$83),"",'Guinea 2012'!$C$83)</f>
        <v>Revised Strategic Plan for Reproductive Health Commodity Security in Guinea</v>
      </c>
      <c r="EL18" s="546" t="str">
        <f>IF(ISBLANK('Guinea 2012'!$D$83),"",'Guinea 2012'!$D$83)</f>
        <v>2011-2012</v>
      </c>
      <c r="EM18" s="546" t="str">
        <f>IF(ISBLANK('Guinea 2012'!$F$83),"",'Guinea 2012'!$F$83)</f>
        <v>Yes</v>
      </c>
      <c r="EN18" s="546" t="str">
        <f>IF(ISBLANK('Guinea 2012'!$G$83),"",'Guinea 2012'!$G$83)</f>
        <v>Don't know</v>
      </c>
      <c r="EO18" s="546" t="str">
        <f>IF(ISBLANK('Guinea 2012'!$F$84),"",'Guinea 2012'!$F$84)</f>
        <v>No</v>
      </c>
      <c r="EP18" s="546" t="str">
        <f>IF(ISBLANK('Guinea 2012'!$E$85),"",'Guinea 2012'!$E$85)</f>
        <v>N/A</v>
      </c>
      <c r="EQ18" s="546" t="str">
        <f>IF(ISBLANK('Guinea 2012'!$E$86),"",'Guinea 2012'!$E$86)</f>
        <v>N/A</v>
      </c>
      <c r="ER18" s="546" t="str">
        <f>IF(ISBLANK('Guinea 2012'!$H$87),"",'Guinea 2012'!$H$87)</f>
        <v>No</v>
      </c>
      <c r="ES18" s="546" t="str">
        <f>IF(ISBLANK('Guinea 2012'!$D$88),"",'Guinea 2012'!$D$88)</f>
        <v>(Health products are exempt from taxes.)</v>
      </c>
      <c r="ET18" s="546" t="str">
        <f>IF(ISBLANK('Guinea 2012'!$H$89),"",'Guinea 2012'!$H$89)</f>
        <v>Yes</v>
      </c>
      <c r="EU18" s="546" t="str">
        <f>IF(ISBLANK('Guinea 2012'!$D$90),"",'Guinea 2012'!$D$90)</f>
        <v>Contraceptives are provided at very low cost.</v>
      </c>
      <c r="EV18" s="546" t="str">
        <f>IF(ISBLANK('Guinea 2012'!$H$91),"",'Guinea 2012'!$H$91)</f>
        <v>No</v>
      </c>
      <c r="EW18" s="546" t="str">
        <f>IF(ISBLANK('Guinea 2012'!$C$94),"",'Guinea 2012'!$C$94)</f>
        <v/>
      </c>
      <c r="EX18" s="546" t="str">
        <f>IF(ISBLANK('Guinea 2012'!$E$94),"",'Guinea 2012'!$E$94)</f>
        <v/>
      </c>
      <c r="EY18" s="546" t="str">
        <f>IF(ISBLANK('Guinea 2012'!$G$94),"",'Guinea 2012'!$G$94)</f>
        <v/>
      </c>
      <c r="EZ18" s="546" t="str">
        <f>IF(ISBLANK('Guinea 2012'!$C$95),"",'Guinea 2012'!$C$95)</f>
        <v/>
      </c>
      <c r="FA18" s="546" t="str">
        <f>IF(ISBLANK('Guinea 2012'!$E$95),"",'Guinea 2012'!$E$95)</f>
        <v/>
      </c>
      <c r="FB18" s="546" t="str">
        <f>IF(ISBLANK('Guinea 2012'!$G$95),"",'Guinea 2012'!$G$95)</f>
        <v/>
      </c>
      <c r="FC18" s="546" t="str">
        <f>IF(ISBLANK('Guinea 2012'!$C$96),"",'Guinea 2012'!$C$96)</f>
        <v/>
      </c>
      <c r="FD18" s="546" t="str">
        <f>IF(ISBLANK('Guinea 2012'!$E$96),"",'Guinea 2012'!$E$96)</f>
        <v/>
      </c>
      <c r="FE18" s="546" t="str">
        <f>IF(ISBLANK('Guinea 2012'!$G$96),"",'Guinea 2012'!$G$96)</f>
        <v/>
      </c>
      <c r="FF18" s="550"/>
      <c r="FG18" s="546" t="str">
        <f>IF(ISBLANK('Guinea 2012'!$D$99),"",'Guinea 2012'!$D$99)</f>
        <v>No</v>
      </c>
      <c r="FH18" s="546" t="str">
        <f>IF(ISBLANK('Guinea 2012'!$E$99),"",'Guinea 2012'!$E$99)</f>
        <v/>
      </c>
      <c r="FI18" s="546" t="str">
        <f>IF(ISBLANK('Guinea 2012'!$H$99),"",'Guinea 2012'!$H$99)</f>
        <v/>
      </c>
      <c r="FJ18" s="546" t="str">
        <f>IF(ISBLANK('Guinea 2012'!$D$100),"",'Guinea 2012'!$D$100)</f>
        <v>No</v>
      </c>
      <c r="FK18" s="546" t="str">
        <f>IF(ISBLANK('Guinea 2012'!$E$100),"",'Guinea 2012'!$E$100)</f>
        <v/>
      </c>
      <c r="FL18" s="546" t="str">
        <f>IF(ISBLANK('Guinea 2012'!$H$100),"",'Guinea 2012'!$H$100)</f>
        <v/>
      </c>
      <c r="FM18" s="546" t="str">
        <f>IF(ISBLANK('Guinea 2012'!$D$101),"",'Guinea 2012'!$D$101)</f>
        <v/>
      </c>
      <c r="FN18" s="546" t="str">
        <f>IF(ISBLANK('Guinea 2012'!$E$101),"",'Guinea 2012'!$E$101)</f>
        <v/>
      </c>
      <c r="FO18" s="546" t="str">
        <f>IF(ISBLANK('Guinea 2012'!$H$101),"",'Guinea 2012'!$H$101)</f>
        <v/>
      </c>
      <c r="FP18" s="547"/>
      <c r="FQ18" s="546" t="str">
        <f>IF(ISBLANK('Guinea 2012'!$G$104),"",'Guinea 2012'!$G$104)</f>
        <v>Yes</v>
      </c>
      <c r="FR18" s="546" t="str">
        <f>IF(ISBLANK('Guinea 2012'!$G$105),"",'Guinea 2012'!$G$105)</f>
        <v>Yes</v>
      </c>
      <c r="FS18" s="546" t="str">
        <f>IF(ISBLANK('Guinea 2012'!$G$106),"",'Guinea 2012'!$G$106)</f>
        <v>Yes</v>
      </c>
      <c r="FT18" s="546" t="str">
        <f>IF(ISBLANK('Guinea 2012'!$D$107),"",'Guinea 2012'!$D$107)</f>
        <v>For the poorest</v>
      </c>
      <c r="FU18" s="547"/>
      <c r="FV18" s="546" t="str">
        <f>IF(ISBLANK('Guinea 2012'!$G$109),"",'Guinea 2012'!$G$109)</f>
        <v>Yes</v>
      </c>
      <c r="FW18" s="546" t="str">
        <f>IF(ISBLANK('Guinea 2012'!$G$110),"",'Guinea 2012'!$G$110)</f>
        <v>Yes</v>
      </c>
      <c r="FX18" s="546" t="str">
        <f>IF(ISBLANK('Guinea 2012'!$G$111),"",'Guinea 2012'!$G$111)</f>
        <v>Yes</v>
      </c>
      <c r="FY18" s="546" t="str">
        <f>IF(ISBLANK('Guinea 2012'!$G$112),"",'Guinea 2012'!$G$112)</f>
        <v>Yes</v>
      </c>
      <c r="FZ18" s="546" t="str">
        <f>IF(ISBLANK('Guinea 2012'!$G$113),"",'Guinea 2012'!$G$113)</f>
        <v>Yes</v>
      </c>
      <c r="GA18" s="546" t="str">
        <f>IF(ISBLANK('Guinea 2012'!$G$114),"",'Guinea 2012'!$G$114)</f>
        <v>Yes</v>
      </c>
      <c r="GB18" s="546" t="str">
        <f>IF(ISBLANK('Guinea 2012'!$G$115),"",'Guinea 2012'!$G$115)</f>
        <v>Yes</v>
      </c>
      <c r="GC18" s="546" t="str">
        <f>IF(ISBLANK('Guinea 2012'!$G$116),"",'Guinea 2012'!$G$116)</f>
        <v>Yes</v>
      </c>
      <c r="GD18" s="546" t="str">
        <f>IF(ISBLANK('Guinea 2012'!$G$117),"",'Guinea 2012'!$G$117)</f>
        <v>Yes</v>
      </c>
      <c r="GE18" s="546" t="str">
        <f>IF(ISBLANK('Guinea 2012'!$G$118),"",'Guinea 2012'!$G$118)</f>
        <v>No</v>
      </c>
      <c r="GF18" s="546" t="str">
        <f>IF(ISBLANK('Guinea 2012'!$F$119),"",'Guinea 2012'!$F$119)</f>
        <v>N/A</v>
      </c>
      <c r="GG18" s="546" t="str">
        <f>IF(ISBLANK('Guinea 2012'!$F$120),"",'Guinea 2012'!$F$120)</f>
        <v>Don't know</v>
      </c>
      <c r="GH18" s="546" t="str">
        <f>IF(ISBLANK('Guinea 2012'!$D$121),"",'Guinea 2012'!$D$121)</f>
        <v xml:space="preserve">National Essential Medicine List </v>
      </c>
      <c r="GI18" s="546" t="str">
        <f>IF(ISBLANK('Guinea 2012'!$D$122),"",'Guinea 2012'!$D$122)</f>
        <v>The list is being revised in May 2012.</v>
      </c>
      <c r="GJ18" s="547"/>
      <c r="GK18" s="546">
        <f>IF(ISBLANK('Guinea 2012'!$F$124),"",'Guinea 2012'!$F$124)</f>
        <v>2007</v>
      </c>
      <c r="GL18" s="546" t="str">
        <f>IF(ISBLANK('Guinea 2012'!$G$125),"",'Guinea 2012'!$G$125)</f>
        <v>Yes</v>
      </c>
      <c r="GM18" s="546" t="str">
        <f>IF(ISBLANK('Guinea 2012'!$G$126),"",'Guinea 2012'!$G$126)</f>
        <v>No</v>
      </c>
      <c r="GN18" s="546" t="str">
        <f>IF(ISBLANK('Guinea 2012'!$G$127),"",'Guinea 2012'!$G$127)</f>
        <v>Yes</v>
      </c>
      <c r="GO18" s="546" t="str">
        <f>IF(ISBLANK('Guinea 2012'!$G$128),"",'Guinea 2012'!$G$128)</f>
        <v>No</v>
      </c>
      <c r="GP18" s="546" t="str">
        <f>IF(ISBLANK('Guinea 2012'!$D$129),"",'Guinea 2012'!$D$129)</f>
        <v/>
      </c>
      <c r="GQ18" s="555"/>
      <c r="GR18" s="548" t="str">
        <f>IF(ISBLANK('Guinea 2012'!$G$131),"",'Guinea 2012'!$G$131)</f>
        <v>Yes</v>
      </c>
      <c r="GS18" s="549"/>
      <c r="GT18" s="548" t="str">
        <f>IF(ISBLANK('Guinea 2012'!$G$133),"",'Guinea 2012'!$G$133)</f>
        <v>Yes</v>
      </c>
      <c r="GU18" s="548" t="str">
        <f>IF(ISBLANK('Guinea 2012'!$G$134),"",'Guinea 2012'!$G$134)</f>
        <v>Yes</v>
      </c>
      <c r="GV18" s="548" t="str">
        <f>IF(ISBLANK('Guinea 2012'!$G$135),"",'Guinea 2012'!$G$135)</f>
        <v>Yes</v>
      </c>
      <c r="GW18" s="548" t="str">
        <f>IF(ISBLANK('Guinea 2012'!$G$136),"",'Guinea 2012'!$G$136)</f>
        <v>Yes</v>
      </c>
      <c r="GX18" s="548" t="str">
        <f>IF(ISBLANK('Guinea 2012'!$G$137),"",'Guinea 2012'!$G$137)</f>
        <v>Yes</v>
      </c>
      <c r="GY18" s="548" t="str">
        <f>IF(ISBLANK('Guinea 2012'!$G$138),"",'Guinea 2012'!$G$138)</f>
        <v>Yes</v>
      </c>
      <c r="GZ18" s="548" t="str">
        <f>IF(ISBLANK('Guinea 2012'!$G$139),"",'Guinea 2012'!$G$139)</f>
        <v>No</v>
      </c>
      <c r="HA18" s="548" t="str">
        <f>IF(ISBLANK('Guinea 2012'!$G$140),"",'Guinea 2012'!$G$140)</f>
        <v>Yes</v>
      </c>
      <c r="HB18" s="548" t="str">
        <f>IF(ISBLANK('Guinea 2012'!$G$141),"",'Guinea 2012'!$G$141)</f>
        <v>Yes</v>
      </c>
      <c r="HC18" s="548" t="str">
        <f>IF(ISBLANK('Guinea 2012'!$F$142),"",'Guinea 2012'!$F$142)</f>
        <v>01/11-12/11</v>
      </c>
      <c r="HD18" s="548" t="str">
        <f>IF(ISBLANK('Guinea 2012'!$F$143),"",'Guinea 2012'!$F$143)</f>
        <v>Monitoring report, and logistics management information system, periodic physical inventory, warehouse reports</v>
      </c>
      <c r="HE18" s="549"/>
      <c r="HF18" s="548" t="str">
        <f>IF(ISBLANK('Guinea 2012'!$G$145),"",'Guinea 2012'!$G$145)</f>
        <v>Don't know</v>
      </c>
      <c r="HG18" s="548" t="str">
        <f>IF(ISBLANK('Guinea 2012'!$G$146),"",'Guinea 2012'!$G$146)</f>
        <v>Yes</v>
      </c>
      <c r="HH18" s="551" t="str">
        <f>IF(ISBLANK('Guinea 2012'!$D$147),"",'Guinea 2012'!$D$147)</f>
        <v>Successes include the strategic plan review. Challenges include coordination among partners operating in reproductive health and the availability of contraceptives throughout the country.</v>
      </c>
      <c r="HI18" s="1111" t="s">
        <v>504</v>
      </c>
    </row>
    <row r="19" spans="1:217" ht="39.950000000000003" customHeight="1">
      <c r="A19" s="263" t="s">
        <v>515</v>
      </c>
      <c r="B19" s="154"/>
      <c r="C19" s="536" t="str">
        <f>IF(ISBLANK('Haiti 2012'!$H$12),"",'Haiti 2012'!$H$12)</f>
        <v>Yes</v>
      </c>
      <c r="D19" s="536" t="str">
        <f>IF(ISBLANK('Haiti 2012'!$D$13),"",'Haiti 2012'!$D$13)</f>
        <v>Comité Technique en Santé de la Reproduction (Reproductive Health Technical Committee)</v>
      </c>
      <c r="E19" s="557"/>
      <c r="F19" s="536" t="str">
        <f>IF(ISBLANK('Haiti 2012'!$D$15),"",'Haiti 2012'!$D$15)</f>
        <v>Yes</v>
      </c>
      <c r="G19" s="536" t="str">
        <f>IF(ISBLANK('Haiti 2012'!$F$15),"",'Haiti 2012'!$F$15)</f>
        <v>Population Services International (PSI)</v>
      </c>
      <c r="H19" s="536" t="str">
        <f>IF(ISBLANK('Haiti 2012'!$D$16),"",'Haiti 2012'!$D$16)</f>
        <v>Yes</v>
      </c>
      <c r="I19" s="536" t="str">
        <f>IF(ISBLANK('Haiti 2012'!$F$16),"",'Haiti 2012'!$F$16)</f>
        <v>PROFAMIL (IPPF affiliate), Management Sciences for Health (MSH), Jhpiego, Foundation for Reproductive Health and Family Education (FOSREF)</v>
      </c>
      <c r="J19" s="536" t="str">
        <f>IF(ISBLANK('Haiti 2012'!$D$17),"",'Haiti 2012'!$D$17)</f>
        <v>No</v>
      </c>
      <c r="K19" s="536" t="str">
        <f>IF(ISBLANK('Haiti 2012'!$F$17),"",'Haiti 2012'!$F$17)</f>
        <v/>
      </c>
      <c r="L19" s="536" t="str">
        <f>IF(ISBLANK('Haiti 2012'!$D$18),"",'Haiti 2012'!$D$18)</f>
        <v>Yes</v>
      </c>
      <c r="M19" s="536" t="str">
        <f>IF(ISBLANK('Haiti 2012'!$F$18),"",'Haiti 2012'!$F$18)</f>
        <v>USAID</v>
      </c>
      <c r="N19" s="536" t="str">
        <f>IF(ISBLANK('Haiti 2012'!$D$19),"",'Haiti 2012'!$D$19)</f>
        <v>Yes</v>
      </c>
      <c r="O19" s="536" t="str">
        <f>IF(ISBLANK('Haiti 2012'!$F$19),"",'Haiti 2012'!$F$19)</f>
        <v>UNFPA, UNICEF</v>
      </c>
      <c r="P19" s="536" t="str">
        <f>IF(ISBLANK('Haiti 2012'!$D$20),"",'Haiti 2012'!$D$20)</f>
        <v>Yes</v>
      </c>
      <c r="Q19" s="536" t="str">
        <f>IF(ISBLANK('Haiti 2012'!$F$20),"",'Haiti 2012'!$F$20)</f>
        <v>MoH Department of Family Health (Chair), Directorate of Pharmacy</v>
      </c>
      <c r="R19" s="536" t="str">
        <f>IF(ISBLANK('Haiti 2012'!$D$21),"",'Haiti 2012'!$D$21)</f>
        <v>No</v>
      </c>
      <c r="S19" s="536" t="str">
        <f>IF(ISBLANK('Haiti 2012'!$F$21),"",'Haiti 2012'!$F$21)</f>
        <v/>
      </c>
      <c r="T19" s="536" t="str">
        <f>IF(ISBLANK('Haiti 2012'!$D$22),"",'Haiti 2012'!$D$22)</f>
        <v>No</v>
      </c>
      <c r="U19" s="536" t="str">
        <f>IF(ISBLANK('Haiti 2012'!$F$22),"",'Haiti 2012'!$F$22)</f>
        <v/>
      </c>
      <c r="V19" s="536" t="str">
        <f>IF(ISBLANK('Haiti 2012'!$D$23),"",'Haiti 2012'!$D$23)</f>
        <v>No</v>
      </c>
      <c r="W19" s="536" t="str">
        <f>IF(ISBLANK('Haiti 2012'!$F$23),"",'Haiti 2012'!$F$23)</f>
        <v/>
      </c>
      <c r="X19" s="536" t="str">
        <f>IF(ISBLANK('Haiti 2012'!$H$24),"",'Haiti 2012'!$H$24)</f>
        <v>6 or more times</v>
      </c>
      <c r="Y19" s="536" t="str">
        <f>IF(ISBLANK('Haiti 2012'!$H$25),"",'Haiti 2012'!$H$25)</f>
        <v>Yes</v>
      </c>
      <c r="Z19" s="536" t="str">
        <f>IF(ISBLANK('Haiti 2012'!$D$26),"",'Haiti 2012'!$D$26)</f>
        <v>Yes</v>
      </c>
      <c r="AA19" s="536" t="str">
        <f>IF(ISBLANK('Haiti 2012'!$F$26),"",'Haiti 2012'!$F$26)</f>
        <v>MoH Department of Family Health (Chair), Directorate of Pharmacy</v>
      </c>
      <c r="AB19" s="536" t="str">
        <f>IF(ISBLANK('Haiti 2012'!$H$26),"",'Haiti 2012'!$H$26)</f>
        <v>The Director of Family Health and the Commodities Manager</v>
      </c>
      <c r="AC19" s="155"/>
      <c r="AD19" s="537" t="str">
        <f>IF(ISBLANK('Haiti 2012'!$F$28),"",'Haiti 2012'!$F$28)</f>
        <v>October</v>
      </c>
      <c r="AE19" s="537" t="str">
        <f>IF(ISBLANK('Haiti 2012'!$H$28),"",'Haiti 2012'!$H$28)</f>
        <v>September</v>
      </c>
      <c r="AF19" s="538" t="str">
        <f>IF(ISBLANK('Haiti 2012'!$G$29),"",'Haiti 2012'!$G$29)</f>
        <v>Don't know</v>
      </c>
      <c r="AG19" s="535" t="str">
        <f>IF(ISBLANK('Haiti 2012'!$E$30),"",'Haiti 2012'!$E$30)</f>
        <v>10/11 - 09/12</v>
      </c>
      <c r="AH19" s="535" t="str">
        <f>IF(ISBLANK('Haiti 2012'!$G$30),"",'Haiti 2012'!$G$30)</f>
        <v>Ministry of Health</v>
      </c>
      <c r="AI19" s="535" t="str">
        <f>IF(ISBLANK('Haiti 2012'!$H$31),"",'Haiti 2012'!$H$31)</f>
        <v>No</v>
      </c>
      <c r="AJ19" s="538" t="str">
        <f>IF(ISBLANK('Haiti 2012'!$H$32),"",'Haiti 2012'!$H$32)</f>
        <v>No</v>
      </c>
      <c r="AK19" s="538">
        <f>IF(ISBLANK('Haiti 2012'!$E$35),"",'Haiti 2012'!$E$35)</f>
        <v>0</v>
      </c>
      <c r="AL19" s="537" t="str">
        <f>IF(ISBLANK('Haiti 2012'!$F$35),"",'Haiti 2012'!$F$35)</f>
        <v>1/11 - 12/11</v>
      </c>
      <c r="AM19" s="537" t="str">
        <f>IF(ISBLANK('Haiti 2012'!$G$35),"",'Haiti 2012'!$G$35)</f>
        <v/>
      </c>
      <c r="AN19" s="537" t="str">
        <f>IF(ISBLANK('Haiti 2012'!$H$35),"",'Haiti 2012'!$H$35)</f>
        <v/>
      </c>
      <c r="AO19" s="537" t="str">
        <f>IF(ISBLANK('Haiti 2012'!$H$37),"",'Haiti 2012'!$H$37)</f>
        <v>No</v>
      </c>
      <c r="AP19" s="537" t="str">
        <f>IF(ISBLANK('Haiti 2012'!$D$40),"",'Haiti 2012'!$D$40)</f>
        <v>No</v>
      </c>
      <c r="AQ19" s="537" t="str">
        <f>IF(ISBLANK('Haiti 2012'!$D$41),"",'Haiti 2012'!$D$41)</f>
        <v>N/A</v>
      </c>
      <c r="AR19" s="538">
        <f>IF(ISBLANK('Haiti 2012'!$E$40),"",'Haiti 2012'!$E$40)</f>
        <v>0</v>
      </c>
      <c r="AS19" s="538" t="str">
        <f>IF(ISBLANK('Haiti 2012'!$F$40),"",'Haiti 2012'!$F$40)</f>
        <v>1/11 - 12/11</v>
      </c>
      <c r="AT19" s="538" t="str">
        <f>IF(ISBLANK('Haiti 2012'!$G$40),"",'Haiti 2012'!$G$40)</f>
        <v/>
      </c>
      <c r="AU19" s="537" t="str">
        <f>IF(ISBLANK('Haiti 2012'!$H$40),"",'Haiti 2012'!$H$40)</f>
        <v/>
      </c>
      <c r="AV19" s="537" t="str">
        <f>IF(ISBLANK('Haiti 2012'!$D$42),"",'Haiti 2012'!$D$42)</f>
        <v>No</v>
      </c>
      <c r="AW19" s="538" t="str">
        <f>IF(ISBLANK('Haiti 2012'!$D$43),"",'Haiti 2012'!$D$43)</f>
        <v>N/A</v>
      </c>
      <c r="AX19" s="538">
        <f>IF(ISBLANK('Haiti 2012'!$E$42),"",'Haiti 2012'!$E$42)</f>
        <v>0</v>
      </c>
      <c r="AY19" s="538" t="str">
        <f>IF(ISBLANK('Haiti 2012'!$F$42),"",'Haiti 2012'!$F$42)</f>
        <v>1/11 - 12/11</v>
      </c>
      <c r="AZ19" s="538" t="str">
        <f>IF(ISBLANK('Haiti 2012'!$G$42),"",'Haiti 2012'!$G$42)</f>
        <v/>
      </c>
      <c r="BA19" s="537" t="str">
        <f>IF(ISBLANK('Haiti 2012'!$H$42),"",'Haiti 2012'!$H$42)</f>
        <v/>
      </c>
      <c r="BB19" s="539">
        <f>IF(ISBLANK('Haiti 2012'!$E$44),"",'Haiti 2012'!$E$44)</f>
        <v>0</v>
      </c>
      <c r="BC19" s="537" t="str">
        <f>IF(ISBLANK('Haiti 2012'!$H$44),"",'Haiti 2012'!$H$44)</f>
        <v/>
      </c>
      <c r="BD19" s="540"/>
      <c r="BE19" s="537" t="str">
        <f>IF(ISBLANK('Haiti 2012'!$D$48),"",'Haiti 2012'!$D$48)</f>
        <v>Yes</v>
      </c>
      <c r="BF19" s="538" t="str">
        <f>IF(ISBLANK('Haiti 2012'!$D$49),"",'Haiti 2012'!$D$49)</f>
        <v>USAID, UNFPA</v>
      </c>
      <c r="BG19" s="538">
        <f>IF(ISBLANK('Haiti 2012'!$E$48),"",'Haiti 2012'!$E$48)</f>
        <v>3317179</v>
      </c>
      <c r="BH19" s="538" t="str">
        <f>IF(ISBLANK('Haiti 2012'!$F$48),"",'Haiti 2012'!$F$48)</f>
        <v>1/11 - 12/11</v>
      </c>
      <c r="BI19" s="538" t="str">
        <f>IF(ISBLANK('Haiti 2012'!$G$48),"",'Haiti 2012'!$G$48)</f>
        <v>Commodity Managers</v>
      </c>
      <c r="BJ19" s="537" t="str">
        <f>IF(ISBLANK('Haiti 2012'!$H$48),"",'Haiti 2012'!$H$48)</f>
        <v>Although the source of funding is for the fiscal year, commodities are ordered on a calendar year basis.</v>
      </c>
      <c r="BK19" s="537" t="str">
        <f>IF(ISBLANK('Haiti 2012'!$D$50),"",'Haiti 2012'!$D$50)</f>
        <v>Yes</v>
      </c>
      <c r="BL19" s="538">
        <f>IF(ISBLANK('Haiti 2012'!$E$50),"",'Haiti 2012'!$E$50)</f>
        <v>275002</v>
      </c>
      <c r="BM19" s="538" t="str">
        <f>IF(ISBLANK('Haiti 2012'!$F$50),"",'Haiti 2012'!$F$50)</f>
        <v>1/11 - 12/11</v>
      </c>
      <c r="BN19" s="538" t="str">
        <f>IF(ISBLANK('Haiti 2012'!$G$50),"",'Haiti 2012'!$G$50)</f>
        <v>The Global Fund PQR Transaction Summary</v>
      </c>
      <c r="BO19" s="538" t="str">
        <f>IF(ISBLANK('Haiti 2012'!$H$50),"",'Haiti 2012'!$H$50)</f>
        <v>May 2011 purchase orders (one delivery arrived in 2011 and one in 2012)</v>
      </c>
      <c r="BP19" s="537" t="str">
        <f>IF(ISBLANK('Haiti 2012'!$D$51),"",'Haiti 2012'!$D$51)</f>
        <v>Don't know</v>
      </c>
      <c r="BQ19" s="538" t="str">
        <f>IF(ISBLANK('Haiti 2012'!$E$51),"",'Haiti 2012'!$E$51)</f>
        <v/>
      </c>
      <c r="BR19" s="537" t="str">
        <f>IF(ISBLANK('Haiti 2012'!$F$51),"",'Haiti 2012'!$F$51)</f>
        <v>1/11 - 12/11</v>
      </c>
      <c r="BS19" s="538" t="str">
        <f>IF(ISBLANK('Haiti 2012'!$G$51),"",'Haiti 2012'!$G$51)</f>
        <v/>
      </c>
      <c r="BT19" s="538" t="str">
        <f>IF(ISBLANK('Haiti 2012'!$H$51),"",'Haiti 2012'!$H$51)</f>
        <v/>
      </c>
      <c r="BU19" s="539">
        <f>IF(ISBLANK('Haiti 2012'!$E$52),"",'Haiti 2012'!$E$52)</f>
        <v>3592181</v>
      </c>
      <c r="BV19" s="538" t="str">
        <f>IF(ISBLANK('Haiti 2012'!$H$52),"",'Haiti 2012'!$H$52)</f>
        <v/>
      </c>
      <c r="BW19" s="541">
        <f>IF(ISBLANK('Haiti 2012'!$F$55),"",'Haiti 2012'!$F$55)</f>
        <v>0</v>
      </c>
      <c r="BX19" s="537" t="str">
        <f>IF(ISBLANK('Haiti 2012'!$G$55),"",'Haiti 2012'!$G$55)</f>
        <v/>
      </c>
      <c r="BY19" s="541" t="str">
        <f>IF(ISBLANK('Haiti 2012'!$F$56),"",'Haiti 2012'!$F$56)</f>
        <v>Don't know</v>
      </c>
      <c r="BZ19" s="537" t="str">
        <f>IF(ISBLANK('Haiti 2012'!$G$56),"",'Haiti 2012'!$G$56)</f>
        <v/>
      </c>
      <c r="CA19" s="537" t="str">
        <f>IF(ISBLANK('Haiti 2012'!$F$57),"",'Haiti 2012'!$F$57)</f>
        <v/>
      </c>
      <c r="CB19" s="537" t="str">
        <f>IF(ISBLANK('Haiti 2012'!$G$57),"",'Haiti 2012'!$G$57)</f>
        <v/>
      </c>
      <c r="CC19" s="537" t="str">
        <f>IF(ISBLANK('Haiti 2012'!$F$59),"",'Haiti 2012'!$F$59)</f>
        <v>N/A</v>
      </c>
      <c r="CD19" s="537" t="str">
        <f>IF(ISBLANK('Haiti 2012'!$F$60),"",'Haiti 2012'!$F$60)</f>
        <v>N/A</v>
      </c>
      <c r="CE19" s="537" t="str">
        <f>IF(ISBLANK('Haiti 2012'!$F$61),"",'Haiti 2012'!$F$61)</f>
        <v>N/A</v>
      </c>
      <c r="CF19" s="537" t="str">
        <f>IF(ISBLANK('Haiti 2012'!$D$62),"",'Haiti 2012'!$D$62)</f>
        <v>Family planning commodities are forecasted by the Government, but purchased by UNFPA as part of their support to the Government of Haiti in reproductive health. The US Government also brings in FP commodities to be distributed in sites where services are funded by the USG.</v>
      </c>
      <c r="CG19" s="262"/>
      <c r="CH19" s="542"/>
      <c r="CI19" s="543" t="str">
        <f>IF(ISBLANK('Haiti 2012'!$D$66),"",'Haiti 2012'!$D$66)</f>
        <v>Yes</v>
      </c>
      <c r="CJ19" s="543" t="str">
        <f>IF(ISBLANK('Haiti 2012'!$D$67),"",'Haiti 2012'!$D$67)</f>
        <v>Yes</v>
      </c>
      <c r="CK19" s="543" t="str">
        <f>IF(ISBLANK('Haiti 2012'!$D$68),"",'Haiti 2012'!$D$68)</f>
        <v>Yes</v>
      </c>
      <c r="CL19" s="543" t="str">
        <f>IF(ISBLANK('Haiti 2012'!$D$69),"",'Haiti 2012'!$D$69)</f>
        <v>Yes</v>
      </c>
      <c r="CM19" s="543" t="str">
        <f>IF(ISBLANK('Haiti 2012'!$D$70),"",'Haiti 2012'!$D$70)</f>
        <v>Yes</v>
      </c>
      <c r="CN19" s="543" t="str">
        <f>IF(ISBLANK('Haiti 2012'!$D$71),"",'Haiti 2012'!$D$71)</f>
        <v>Yes</v>
      </c>
      <c r="CO19" s="543" t="str">
        <f>IF(ISBLANK('Haiti 2012'!$D$72),"",'Haiti 2012'!$D$72)</f>
        <v>Yes</v>
      </c>
      <c r="CP19" s="543" t="str">
        <f>IF(ISBLANK('Haiti 2012'!$D$73),"",'Haiti 2012'!$D$73)</f>
        <v>Yes</v>
      </c>
      <c r="CQ19" s="543" t="str">
        <f>IF(ISBLANK('Haiti 2012'!$D$74),"",'Haiti 2012'!$D$74)</f>
        <v>Yes</v>
      </c>
      <c r="CR19" s="543" t="str">
        <f>IF(ISBLANK('Haiti 2012'!$D$75),"",'Haiti 2012'!$D$75)</f>
        <v>Yes</v>
      </c>
      <c r="CS19" s="543" t="str">
        <f>IF(ISBLANK('Haiti 2012'!$D$76),"",'Haiti 2012'!$D$76)</f>
        <v>Yes</v>
      </c>
      <c r="CT19" s="543" t="str">
        <f>IF(ISBLANK('Haiti 2012'!$D$77),"",'Haiti 2012'!$D$77)</f>
        <v/>
      </c>
      <c r="CU19" s="542"/>
      <c r="CV19" s="543" t="str">
        <f>IF(ISBLANK('Haiti 2012'!$F$66),"",'Haiti 2012'!$F$66)</f>
        <v>Yes</v>
      </c>
      <c r="CW19" s="543" t="str">
        <f>IF(ISBLANK('Haiti 2012'!$F$67),"",'Haiti 2012'!$F$67)</f>
        <v>Yes</v>
      </c>
      <c r="CX19" s="543" t="str">
        <f>IF(ISBLANK('Haiti 2012'!$F$68),"",'Haiti 2012'!$F$68)</f>
        <v>Yes</v>
      </c>
      <c r="CY19" s="543" t="str">
        <f>IF(ISBLANK('Haiti 2012'!$F$69),"",'Haiti 2012'!$F$69)</f>
        <v>Yes</v>
      </c>
      <c r="CZ19" s="543" t="str">
        <f>IF(ISBLANK('Haiti 2012'!$F$70),"",'Haiti 2012'!$F$70)</f>
        <v>Yes</v>
      </c>
      <c r="DA19" s="543" t="str">
        <f>IF(ISBLANK('Haiti 2012'!$F$71),"",'Haiti 2012'!$F$71)</f>
        <v>Yes</v>
      </c>
      <c r="DB19" s="543" t="str">
        <f>IF(ISBLANK('Haiti 2012'!$F$72),"",'Haiti 2012'!$F$72)</f>
        <v>Yes</v>
      </c>
      <c r="DC19" s="543" t="str">
        <f>IF(ISBLANK('Haiti 2012'!$F$73),"",'Haiti 2012'!$F$73)</f>
        <v>Yes</v>
      </c>
      <c r="DD19" s="543" t="str">
        <f>IF(ISBLANK('Haiti 2012'!$F$74),"",'Haiti 2012'!$F$74)</f>
        <v>Yes</v>
      </c>
      <c r="DE19" s="543" t="str">
        <f>IF(ISBLANK('Haiti 2012'!$F$75),"",'Haiti 2012'!$F$75)</f>
        <v>Yes</v>
      </c>
      <c r="DF19" s="543" t="str">
        <f>IF(ISBLANK('Haiti 2012'!$F$76),"",'Haiti 2012'!$F$76)</f>
        <v>Yes</v>
      </c>
      <c r="DG19" s="543" t="str">
        <f>IF(ISBLANK('Haiti 2012'!$F$77),"",'Haiti 2012'!$F$77)</f>
        <v/>
      </c>
      <c r="DH19" s="544"/>
      <c r="DI19" s="543" t="str">
        <f>IF(ISBLANK('Haiti 2012'!$G$66),"",'Haiti 2012'!$G$66)</f>
        <v>Yes</v>
      </c>
      <c r="DJ19" s="543" t="str">
        <f>IF(ISBLANK('Haiti 2012'!$G$67),"",'Haiti 2012'!$G$67)</f>
        <v>Yes</v>
      </c>
      <c r="DK19" s="543" t="str">
        <f>IF(ISBLANK('Haiti 2012'!$G$68),"",'Haiti 2012'!$G$68)</f>
        <v>Yes</v>
      </c>
      <c r="DL19" s="543" t="str">
        <f>IF(ISBLANK('Haiti 2012'!$G$69),"",'Haiti 2012'!$G$69)</f>
        <v>Yes</v>
      </c>
      <c r="DM19" s="543" t="str">
        <f>IF(ISBLANK('Haiti 2012'!$G$70),"",'Haiti 2012'!$G$70)</f>
        <v>Yes</v>
      </c>
      <c r="DN19" s="543" t="str">
        <f>IF(ISBLANK('Haiti 2012'!$G$71),"",'Haiti 2012'!$G$71)</f>
        <v>Yes</v>
      </c>
      <c r="DO19" s="543" t="str">
        <f>IF(ISBLANK('Haiti 2012'!$G$72),"",'Haiti 2012'!$G$72)</f>
        <v>Yes</v>
      </c>
      <c r="DP19" s="543" t="str">
        <f>IF(ISBLANK('Haiti 2012'!$G$73),"",'Haiti 2012'!$G$73)</f>
        <v>Yes</v>
      </c>
      <c r="DQ19" s="543" t="str">
        <f>IF(ISBLANK('Haiti 2012'!$G$74),"",'Haiti 2012'!$G$74)</f>
        <v>Yes</v>
      </c>
      <c r="DR19" s="543" t="str">
        <f>IF(ISBLANK('Haiti 2012'!$G$75),"",'Haiti 2012'!$G$75)</f>
        <v>Yes</v>
      </c>
      <c r="DS19" s="543" t="str">
        <f>IF(ISBLANK('Haiti 2012'!$G$76),"",'Haiti 2012'!$G$76)</f>
        <v>Yes</v>
      </c>
      <c r="DT19" s="543" t="str">
        <f>IF(ISBLANK('Haiti 2012'!$G$77),"",'Haiti 2012'!$G$77)</f>
        <v/>
      </c>
      <c r="DU19" s="544"/>
      <c r="DV19" s="543" t="str">
        <f>IF(ISBLANK('Haiti 2012'!$H$66),"",'Haiti 2012'!$H$66)</f>
        <v>Yes</v>
      </c>
      <c r="DW19" s="543" t="str">
        <f>IF(ISBLANK('Haiti 2012'!$H$67),"",'Haiti 2012'!$H$67)</f>
        <v>No</v>
      </c>
      <c r="DX19" s="543" t="str">
        <f>IF(ISBLANK('Haiti 2012'!$H$68),"",'Haiti 2012'!$H$68)</f>
        <v>Yes</v>
      </c>
      <c r="DY19" s="543" t="str">
        <f>IF(ISBLANK('Haiti 2012'!$H$69),"",'Haiti 2012'!$H$69)</f>
        <v>No</v>
      </c>
      <c r="DZ19" s="543" t="str">
        <f>IF(ISBLANK('Haiti 2012'!$H$70),"",'Haiti 2012'!$H$70)</f>
        <v>No</v>
      </c>
      <c r="EA19" s="543" t="str">
        <f>IF(ISBLANK('Haiti 2012'!$H$71),"",'Haiti 2012'!$H$71)</f>
        <v>Yes</v>
      </c>
      <c r="EB19" s="543" t="str">
        <f>IF(ISBLANK('Haiti 2012'!$H$72),"",'Haiti 2012'!$H$72)</f>
        <v>Yes</v>
      </c>
      <c r="EC19" s="543" t="str">
        <f>IF(ISBLANK('Haiti 2012'!$H$73),"",'Haiti 2012'!$H$73)</f>
        <v>No</v>
      </c>
      <c r="ED19" s="543" t="str">
        <f>IF(ISBLANK('Haiti 2012'!$H$74),"",'Haiti 2012'!$H$74)</f>
        <v>No</v>
      </c>
      <c r="EE19" s="543" t="str">
        <f>IF(ISBLANK('Haiti 2012'!$H$75),"",'Haiti 2012'!$H$75)</f>
        <v>No</v>
      </c>
      <c r="EF19" s="543" t="str">
        <f>IF(ISBLANK('Haiti 2012'!$H$76),"",'Haiti 2012'!$H$76)</f>
        <v>No</v>
      </c>
      <c r="EG19" s="543" t="str">
        <f>IF(ISBLANK('Haiti 2012'!$H$77),"",'Haiti 2012'!$H$77)</f>
        <v/>
      </c>
      <c r="EH19" s="543" t="str">
        <f>IF(ISBLANK('Haiti 2012'!$D$78),"",'Haiti 2012'!$D$78)</f>
        <v/>
      </c>
      <c r="EI19" s="545"/>
      <c r="EJ19" s="546" t="str">
        <f>IF(ISBLANK('Haiti 2012'!$H$80),"",'Haiti 2012'!$H$80)</f>
        <v>Yes</v>
      </c>
      <c r="EK19" s="546" t="str">
        <f>IF(ISBLANK('Haiti 2012'!$C$83),"",'Haiti 2012'!$C$83)</f>
        <v>Plan d'action de la Direction de la Santé de la Famille</v>
      </c>
      <c r="EL19" s="546" t="str">
        <f>IF(ISBLANK('Haiti 2012'!$D$83),"",'Haiti 2012'!$D$83)</f>
        <v>2 years</v>
      </c>
      <c r="EM19" s="546" t="str">
        <f>IF(ISBLANK('Haiti 2012'!$F$83),"",'Haiti 2012'!$F$83)</f>
        <v>Yes</v>
      </c>
      <c r="EN19" s="546" t="str">
        <f>IF(ISBLANK('Haiti 2012'!$G$83),"",'Haiti 2012'!$G$83)</f>
        <v>Yes</v>
      </c>
      <c r="EO19" s="546" t="str">
        <f>IF(ISBLANK('Haiti 2012'!$F$84),"",'Haiti 2012'!$F$84)</f>
        <v>Yes</v>
      </c>
      <c r="EP19" s="546" t="str">
        <f>IF(ISBLANK('Haiti 2012'!$E$85),"",'Haiti 2012'!$E$85)</f>
        <v>Commercial sector only</v>
      </c>
      <c r="EQ19" s="546" t="str">
        <f>IF(ISBLANK('Haiti 2012'!$E$86),"",'Haiti 2012'!$E$86)</f>
        <v>Don't know</v>
      </c>
      <c r="ER19" s="546" t="str">
        <f>IF(ISBLANK('Haiti 2012'!$H$87),"",'Haiti 2012'!$H$87)</f>
        <v>No</v>
      </c>
      <c r="ES19" s="546" t="str">
        <f>IF(ISBLANK('Haiti 2012'!$D$88),"",'Haiti 2012'!$D$88)</f>
        <v>N/A</v>
      </c>
      <c r="ET19" s="546" t="str">
        <f>IF(ISBLANK('Haiti 2012'!$H$89),"",'Haiti 2012'!$H$89)</f>
        <v>Yes</v>
      </c>
      <c r="EU19" s="546" t="str">
        <f>IF(ISBLANK('Haiti 2012'!$D$90),"",'Haiti 2012'!$D$90)</f>
        <v>The Family Planning Norms Manual describing how to provide FP services</v>
      </c>
      <c r="EV19" s="546" t="str">
        <f>IF(ISBLANK('Haiti 2012'!$H$91),"",'Haiti 2012'!$H$91)</f>
        <v>No</v>
      </c>
      <c r="EW19" s="546" t="str">
        <f>IF(ISBLANK('Haiti 2012'!$C$94),"",'Haiti 2012'!$C$94)</f>
        <v/>
      </c>
      <c r="EX19" s="546" t="str">
        <f>IF(ISBLANK('Haiti 2012'!$E$94),"",'Haiti 2012'!$E$94)</f>
        <v/>
      </c>
      <c r="EY19" s="546" t="str">
        <f>IF(ISBLANK('Haiti 2012'!$G$94),"",'Haiti 2012'!$G$94)</f>
        <v/>
      </c>
      <c r="EZ19" s="546" t="str">
        <f>IF(ISBLANK('Haiti 2012'!$C$95),"",'Haiti 2012'!$C$95)</f>
        <v/>
      </c>
      <c r="FA19" s="546" t="str">
        <f>IF(ISBLANK('Haiti 2012'!$E$95),"",'Haiti 2012'!$E$95)</f>
        <v/>
      </c>
      <c r="FB19" s="546" t="str">
        <f>IF(ISBLANK('Haiti 2012'!$G$95),"",'Haiti 2012'!$G$95)</f>
        <v/>
      </c>
      <c r="FC19" s="546" t="str">
        <f>IF(ISBLANK('Haiti 2012'!$C$96),"",'Haiti 2012'!$C$96)</f>
        <v/>
      </c>
      <c r="FD19" s="546" t="str">
        <f>IF(ISBLANK('Haiti 2012'!$E$96),"",'Haiti 2012'!$E$96)</f>
        <v/>
      </c>
      <c r="FE19" s="546" t="str">
        <f>IF(ISBLANK('Haiti 2012'!$G$96),"",'Haiti 2012'!$G$96)</f>
        <v/>
      </c>
      <c r="FF19" s="550"/>
      <c r="FG19" s="546" t="str">
        <f>IF(ISBLANK('Haiti 2012'!$D$99),"",'Haiti 2012'!$D$99)</f>
        <v>No</v>
      </c>
      <c r="FH19" s="546" t="str">
        <f>IF(ISBLANK('Haiti 2012'!$E$99),"",'Haiti 2012'!$E$99)</f>
        <v/>
      </c>
      <c r="FI19" s="546" t="str">
        <f>IF(ISBLANK('Haiti 2012'!$H$99),"",'Haiti 2012'!$H$99)</f>
        <v/>
      </c>
      <c r="FJ19" s="546" t="str">
        <f>IF(ISBLANK('Haiti 2012'!$D$100),"",'Haiti 2012'!$D$100)</f>
        <v>No</v>
      </c>
      <c r="FK19" s="546" t="str">
        <f>IF(ISBLANK('Haiti 2012'!$E$100),"",'Haiti 2012'!$E$100)</f>
        <v/>
      </c>
      <c r="FL19" s="546" t="str">
        <f>IF(ISBLANK('Haiti 2012'!$H$100),"",'Haiti 2012'!$H$100)</f>
        <v/>
      </c>
      <c r="FM19" s="546" t="str">
        <f>IF(ISBLANK('Haiti 2012'!$D$101),"",'Haiti 2012'!$D$101)</f>
        <v>No</v>
      </c>
      <c r="FN19" s="546" t="str">
        <f>IF(ISBLANK('Haiti 2012'!$E$101),"",'Haiti 2012'!$E$101)</f>
        <v/>
      </c>
      <c r="FO19" s="546" t="str">
        <f>IF(ISBLANK('Haiti 2012'!$H$101),"",'Haiti 2012'!$H$101)</f>
        <v/>
      </c>
      <c r="FP19" s="547"/>
      <c r="FQ19" s="546" t="str">
        <f>IF(ISBLANK('Haiti 2012'!$G$104),"",'Haiti 2012'!$G$104)</f>
        <v>Yes</v>
      </c>
      <c r="FR19" s="546" t="str">
        <f>IF(ISBLANK('Haiti 2012'!$G$105),"",'Haiti 2012'!$G$105)</f>
        <v>No</v>
      </c>
      <c r="FS19" s="546" t="str">
        <f>IF(ISBLANK('Haiti 2012'!$G$106),"",'Haiti 2012'!$G$106)</f>
        <v>Yes</v>
      </c>
      <c r="FT19" s="546" t="str">
        <f>IF(ISBLANK('Haiti 2012'!$D$107),"",'Haiti 2012'!$D$107)</f>
        <v>Fees are waived for people who cannot afford the services.</v>
      </c>
      <c r="FU19" s="547"/>
      <c r="FV19" s="546" t="str">
        <f>IF(ISBLANK('Haiti 2012'!$G$109),"",'Haiti 2012'!$G$109)</f>
        <v>Yes</v>
      </c>
      <c r="FW19" s="546" t="str">
        <f>IF(ISBLANK('Haiti 2012'!$G$110),"",'Haiti 2012'!$G$110)</f>
        <v>Yes</v>
      </c>
      <c r="FX19" s="546" t="str">
        <f>IF(ISBLANK('Haiti 2012'!$G$111),"",'Haiti 2012'!$G$111)</f>
        <v>Yes</v>
      </c>
      <c r="FY19" s="546" t="str">
        <f>IF(ISBLANK('Haiti 2012'!$G$112),"",'Haiti 2012'!$G$112)</f>
        <v>Yes</v>
      </c>
      <c r="FZ19" s="546" t="str">
        <f>IF(ISBLANK('Haiti 2012'!$G$113),"",'Haiti 2012'!$G$113)</f>
        <v>Yes</v>
      </c>
      <c r="GA19" s="546" t="str">
        <f>IF(ISBLANK('Haiti 2012'!$G$114),"",'Haiti 2012'!$G$114)</f>
        <v>Yes</v>
      </c>
      <c r="GB19" s="546" t="str">
        <f>IF(ISBLANK('Haiti 2012'!$G$115),"",'Haiti 2012'!$G$115)</f>
        <v>No</v>
      </c>
      <c r="GC19" s="546" t="str">
        <f>IF(ISBLANK('Haiti 2012'!$G$116),"",'Haiti 2012'!$G$116)</f>
        <v>Yes</v>
      </c>
      <c r="GD19" s="546" t="str">
        <f>IF(ISBLANK('Haiti 2012'!$G$117),"",'Haiti 2012'!$G$117)</f>
        <v>Yes</v>
      </c>
      <c r="GE19" s="546" t="str">
        <f>IF(ISBLANK('Haiti 2012'!$G$118),"",'Haiti 2012'!$G$118)</f>
        <v>No</v>
      </c>
      <c r="GF19" s="546" t="str">
        <f>IF(ISBLANK('Haiti 2012'!$F$119),"",'Haiti 2012'!$F$119)</f>
        <v>N/A</v>
      </c>
      <c r="GG19" s="546">
        <f>IF(ISBLANK('Haiti 2012'!$F$120),"",'Haiti 2012'!$F$120)</f>
        <v>2011</v>
      </c>
      <c r="GH19" s="546" t="str">
        <f>IF(ISBLANK('Haiti 2012'!$D$121),"",'Haiti 2012'!$D$121)</f>
        <v>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v>
      </c>
      <c r="GI19" s="546" t="str">
        <f>IF(ISBLANK('Haiti 2012'!$D$122),"",'Haiti 2012'!$D$122)</f>
        <v/>
      </c>
      <c r="GJ19" s="547"/>
      <c r="GK19" s="546">
        <f>IF(ISBLANK('Haiti 2012'!$F$124),"",'Haiti 2012'!$F$124)</f>
        <v>2008</v>
      </c>
      <c r="GL19" s="546" t="str">
        <f>IF(ISBLANK('Haiti 2012'!$G$125),"",'Haiti 2012'!$G$125)</f>
        <v>Yes</v>
      </c>
      <c r="GM19" s="546" t="str">
        <f>IF(ISBLANK('Haiti 2012'!$G$126),"",'Haiti 2012'!$G$126)</f>
        <v>No</v>
      </c>
      <c r="GN19" s="546" t="str">
        <f>IF(ISBLANK('Haiti 2012'!$G$127),"",'Haiti 2012'!$G$127)</f>
        <v>Yes</v>
      </c>
      <c r="GO19" s="546" t="str">
        <f>IF(ISBLANK('Haiti 2012'!$G$128),"",'Haiti 2012'!$G$128)</f>
        <v>No</v>
      </c>
      <c r="GP19" s="546" t="str">
        <f>IF(ISBLANK('Haiti 2012'!$D$129),"",'Haiti 2012'!$D$129)</f>
        <v>One of the objectives under health is to increase the rate of contraceptive use. Strengthening of health facilities' capacity to provide family planning services is also mentioned.</v>
      </c>
      <c r="GQ19" s="555"/>
      <c r="GR19" s="548" t="str">
        <f>IF(ISBLANK('Haiti 2012'!$G$131),"",'Haiti 2012'!$G$131)</f>
        <v>No</v>
      </c>
      <c r="GS19" s="549"/>
      <c r="GT19" s="548" t="str">
        <f>IF(ISBLANK('Haiti 2012'!$G$133),"",'Haiti 2012'!$G$133)</f>
        <v>No</v>
      </c>
      <c r="GU19" s="548" t="str">
        <f>IF(ISBLANK('Haiti 2012'!$G$134),"",'Haiti 2012'!$G$134)</f>
        <v>No</v>
      </c>
      <c r="GV19" s="548" t="str">
        <f>IF(ISBLANK('Haiti 2012'!$G$135),"",'Haiti 2012'!$G$135)</f>
        <v>No</v>
      </c>
      <c r="GW19" s="548" t="str">
        <f>IF(ISBLANK('Haiti 2012'!$G$136),"",'Haiti 2012'!$G$136)</f>
        <v>No</v>
      </c>
      <c r="GX19" s="548" t="str">
        <f>IF(ISBLANK('Haiti 2012'!$G$137),"",'Haiti 2012'!$G$137)</f>
        <v>No</v>
      </c>
      <c r="GY19" s="548" t="str">
        <f>IF(ISBLANK('Haiti 2012'!$G$138),"",'Haiti 2012'!$G$138)</f>
        <v>No</v>
      </c>
      <c r="GZ19" s="548" t="str">
        <f>IF(ISBLANK('Haiti 2012'!$G$139),"",'Haiti 2012'!$G$139)</f>
        <v>No</v>
      </c>
      <c r="HA19" s="548" t="str">
        <f>IF(ISBLANK('Haiti 2012'!$G$140),"",'Haiti 2012'!$G$140)</f>
        <v>No</v>
      </c>
      <c r="HB19" s="548" t="str">
        <f>IF(ISBLANK('Haiti 2012'!$G$141),"",'Haiti 2012'!$G$141)</f>
        <v>No</v>
      </c>
      <c r="HC19" s="548" t="str">
        <f>IF(ISBLANK('Haiti 2012'!$F$142),"",'Haiti 2012'!$F$142)</f>
        <v>likely 1/11 to 12/11</v>
      </c>
      <c r="HD19" s="548" t="str">
        <f>IF(ISBLANK('Haiti 2012'!$F$143),"",'Haiti 2012'!$F$143)</f>
        <v>Central Warehouse Management</v>
      </c>
      <c r="HE19" s="549"/>
      <c r="HF19" s="548" t="str">
        <f>IF(ISBLANK('Haiti 2012'!$G$145),"",'Haiti 2012'!$G$145)</f>
        <v>Yes</v>
      </c>
      <c r="HG19" s="548" t="str">
        <f>IF(ISBLANK('Haiti 2012'!$G$146),"",'Haiti 2012'!$G$146)</f>
        <v>No</v>
      </c>
      <c r="HH19" s="551" t="str">
        <f>IF(ISBLANK('Haiti 2012'!$D$147),"",'Haiti 2012'!$D$147)</f>
        <v/>
      </c>
      <c r="HI19" s="1111" t="s">
        <v>502</v>
      </c>
    </row>
    <row r="20" spans="1:217" ht="39.950000000000003" customHeight="1">
      <c r="A20" s="263" t="s">
        <v>516</v>
      </c>
      <c r="B20" s="154"/>
      <c r="C20" s="536" t="str">
        <f>IF(ISBLANK('Honduras 2012'!$H$12),"",'Honduras 2012'!$H$12)</f>
        <v>Yes</v>
      </c>
      <c r="D20" s="536" t="str">
        <f>IF(ISBLANK('Honduras 2012'!$D$13),"",'Honduras 2012'!$D$13)</f>
        <v>Comité Interinstitucional de Disponibilidad Asegurada de Insumos Anticonceptivos (CIDAIA) (Inter-institutional Committee for Contraceptive Security)</v>
      </c>
      <c r="E20" s="557"/>
      <c r="F20" s="536" t="str">
        <f>IF(ISBLANK('Honduras 2012'!$D$15),"",'Honduras 2012'!$D$15)</f>
        <v>Yes</v>
      </c>
      <c r="G20" s="536" t="str">
        <f>IF(ISBLANK('Honduras 2012'!$F$15),"",'Honduras 2012'!$F$15)</f>
        <v>PSI/PASMO (Population Services International/Pan American Social Marketing Organization)</v>
      </c>
      <c r="H20" s="536" t="str">
        <f>IF(ISBLANK('Honduras 2012'!$D$16),"",'Honduras 2012'!$D$16)</f>
        <v>Yes</v>
      </c>
      <c r="I20" s="536" t="str">
        <f>IF(ISBLANK('Honduras 2012'!$F$16),"",'Honduras 2012'!$F$16)</f>
        <v xml:space="preserve">ASHONPLAFA (IPPF affiliate) </v>
      </c>
      <c r="J20" s="536" t="str">
        <f>IF(ISBLANK('Honduras 2012'!$D$17),"",'Honduras 2012'!$D$17)</f>
        <v>Yes</v>
      </c>
      <c r="K20" s="536" t="str">
        <f>IF(ISBLANK('Honduras 2012'!$F$17),"",'Honduras 2012'!$F$17)</f>
        <v>Vijosa Laboratories, Solis-Durex Distributor, Pfizer, Bayer Schering Pharma, CPL Honduras, Arsal Laboratories</v>
      </c>
      <c r="L20" s="536" t="str">
        <f>IF(ISBLANK('Honduras 2012'!$D$18),"",'Honduras 2012'!$D$18)</f>
        <v>Yes</v>
      </c>
      <c r="M20" s="536" t="str">
        <f>IF(ISBLANK('Honduras 2012'!$F$18),"",'Honduras 2012'!$F$18)</f>
        <v>USAID, UNFPA</v>
      </c>
      <c r="N20" s="536" t="str">
        <f>IF(ISBLANK('Honduras 2012'!$D$19),"",'Honduras 2012'!$D$19)</f>
        <v>Yes</v>
      </c>
      <c r="O20" s="536" t="str">
        <f>IF(ISBLANK('Honduras 2012'!$F$19),"",'Honduras 2012'!$F$19)</f>
        <v>PAHO, UNFPA</v>
      </c>
      <c r="P20" s="536" t="str">
        <f>IF(ISBLANK('Honduras 2012'!$D$20),"",'Honduras 2012'!$D$20)</f>
        <v>Yes</v>
      </c>
      <c r="Q20" s="536" t="str">
        <f>IF(ISBLANK('Honduras 2012'!$F$20),"",'Honduras 2012'!$F$20)</f>
        <v>Service Network, Logistics Unit, Women's Health Unit, Essential Drug Unit, Regulation Unit, STD unit</v>
      </c>
      <c r="R20" s="536" t="str">
        <f>IF(ISBLANK('Honduras 2012'!$D$21),"",'Honduras 2012'!$D$21)</f>
        <v>Yes</v>
      </c>
      <c r="S20" s="536" t="str">
        <f>IF(ISBLANK('Honduras 2012'!$F$21),"",'Honduras 2012'!$F$21)</f>
        <v>Central Warehouse</v>
      </c>
      <c r="T20" s="536" t="str">
        <f>IF(ISBLANK('Honduras 2012'!$D$22),"",'Honduras 2012'!$D$22)</f>
        <v>No</v>
      </c>
      <c r="U20" s="536" t="str">
        <f>IF(ISBLANK('Honduras 2012'!$F$22),"",'Honduras 2012'!$F$22)</f>
        <v/>
      </c>
      <c r="V20" s="536" t="str">
        <f>IF(ISBLANK('Honduras 2012'!$D$23),"",'Honduras 2012'!$D$23)</f>
        <v>Yes</v>
      </c>
      <c r="W20" s="536" t="str">
        <f>IF(ISBLANK('Honduras 2012'!$F$23),"",'Honduras 2012'!$F$23)</f>
        <v>Women's National Institute (INAM Spanish acronym)</v>
      </c>
      <c r="X20" s="536" t="str">
        <f>IF(ISBLANK('Honduras 2012'!$H$24),"",'Honduras 2012'!$H$24)</f>
        <v>6 or more times</v>
      </c>
      <c r="Y20" s="536" t="str">
        <f>IF(ISBLANK('Honduras 2012'!$H$25),"",'Honduras 2012'!$H$25)</f>
        <v>No</v>
      </c>
      <c r="Z20" s="536" t="str">
        <f>IF(ISBLANK('Honduras 2012'!$D$26),"",'Honduras 2012'!$D$26)</f>
        <v>Yes</v>
      </c>
      <c r="AA20" s="536" t="str">
        <f>IF(ISBLANK('Honduras 2012'!$F$26),"",'Honduras 2012'!$F$26)</f>
        <v>Ministry of Health</v>
      </c>
      <c r="AB20" s="536" t="str">
        <f>IF(ISBLANK('Honduras 2012'!$H$26),"",'Honduras 2012'!$H$26)</f>
        <v>Advisor to the Vice Minister of Population Risks</v>
      </c>
      <c r="AC20" s="155"/>
      <c r="AD20" s="537" t="str">
        <f>IF(ISBLANK('Honduras 2012'!$F$28),"",'Honduras 2012'!$F$28)</f>
        <v>January</v>
      </c>
      <c r="AE20" s="537" t="str">
        <f>IF(ISBLANK('Honduras 2012'!$H$28),"",'Honduras 2012'!$H$28)</f>
        <v>December</v>
      </c>
      <c r="AF20" s="538">
        <f>IF(ISBLANK('Honduras 2012'!$G$29),"",'Honduras 2012'!$G$29)</f>
        <v>842150.58</v>
      </c>
      <c r="AG20" s="535" t="str">
        <f>IF(ISBLANK('Honduras 2012'!$E$30),"",'Honduras 2012'!$E$30)</f>
        <v>11/11 - 11/12</v>
      </c>
      <c r="AH20" s="535" t="str">
        <f>IF(ISBLANK('Honduras 2012'!$G$30),"",'Honduras 2012'!$G$30)</f>
        <v>Ministry of Health</v>
      </c>
      <c r="AI20" s="535" t="str">
        <f>IF(ISBLANK('Honduras 2012'!$H$31),"",'Honduras 2012'!$H$31)</f>
        <v>Yes</v>
      </c>
      <c r="AJ20" s="538" t="str">
        <f>IF(ISBLANK('Honduras 2012'!$H$32),"",'Honduras 2012'!$H$32)</f>
        <v>Yes</v>
      </c>
      <c r="AK20" s="538">
        <f>IF(ISBLANK('Honduras 2012'!$E$35),"",'Honduras 2012'!$E$35)</f>
        <v>842150.58</v>
      </c>
      <c r="AL20" s="537" t="str">
        <f>IF(ISBLANK('Honduras 2012'!$F$35),"",'Honduras 2012'!$F$35)</f>
        <v>11/11-12/12</v>
      </c>
      <c r="AM20" s="537" t="str">
        <f>IF(ISBLANK('Honduras 2012'!$G$35),"",'Honduras 2012'!$G$35)</f>
        <v>Ministry of Health</v>
      </c>
      <c r="AN20" s="537" t="str">
        <f>IF(ISBLANK('Honduras 2012'!$H$35),"",'Honduras 2012'!$H$35)</f>
        <v/>
      </c>
      <c r="AO20" s="537" t="str">
        <f>IF(ISBLANK('Honduras 2012'!$H$37),"",'Honduras 2012'!$H$37)</f>
        <v>Yes</v>
      </c>
      <c r="AP20" s="537" t="str">
        <f>IF(ISBLANK('Honduras 2012'!$D$40),"",'Honduras 2012'!$D$40)</f>
        <v>Yes</v>
      </c>
      <c r="AQ20" s="537" t="str">
        <f>IF(ISBLANK('Honduras 2012'!$D$41),"",'Honduras 2012'!$D$41)</f>
        <v>Government general income</v>
      </c>
      <c r="AR20" s="538">
        <f>IF(ISBLANK('Honduras 2012'!$E$40),"",'Honduras 2012'!$E$40)</f>
        <v>842150.58</v>
      </c>
      <c r="AS20" s="538" t="str">
        <f>IF(ISBLANK('Honduras 2012'!$F$40),"",'Honduras 2012'!$F$40)</f>
        <v>11/11-12/12</v>
      </c>
      <c r="AT20" s="538" t="str">
        <f>IF(ISBLANK('Honduras 2012'!$G$40),"",'Honduras 2012'!$G$40)</f>
        <v>PipeLine</v>
      </c>
      <c r="AU20" s="537" t="str">
        <f>IF(ISBLANK('Honduras 2012'!$H$40),"",'Honduras 2012'!$H$40)</f>
        <v/>
      </c>
      <c r="AV20" s="537" t="str">
        <f>IF(ISBLANK('Honduras 2012'!$D$42),"",'Honduras 2012'!$D$42)</f>
        <v>No</v>
      </c>
      <c r="AW20" s="538" t="str">
        <f>IF(ISBLANK('Honduras 2012'!$D$43),"",'Honduras 2012'!$D$43)</f>
        <v>N/A</v>
      </c>
      <c r="AX20" s="538">
        <f>IF(ISBLANK('Honduras 2012'!$E$42),"",'Honduras 2012'!$E$42)</f>
        <v>0</v>
      </c>
      <c r="AY20" s="538" t="str">
        <f>IF(ISBLANK('Honduras 2012'!$F$42),"",'Honduras 2012'!$F$42)</f>
        <v>11/11-12/12</v>
      </c>
      <c r="AZ20" s="538" t="str">
        <f>IF(ISBLANK('Honduras 2012'!$G$42),"",'Honduras 2012'!$G$42)</f>
        <v/>
      </c>
      <c r="BA20" s="537" t="str">
        <f>IF(ISBLANK('Honduras 2012'!$H$42),"",'Honduras 2012'!$H$42)</f>
        <v/>
      </c>
      <c r="BB20" s="539">
        <f>IF(ISBLANK('Honduras 2012'!$E$44),"",'Honduras 2012'!$E$44)</f>
        <v>842150.58</v>
      </c>
      <c r="BC20" s="537" t="str">
        <f>IF(ISBLANK('Honduras 2012'!$H$44),"",'Honduras 2012'!$H$44)</f>
        <v/>
      </c>
      <c r="BD20" s="540"/>
      <c r="BE20" s="537" t="str">
        <f>IF(ISBLANK('Honduras 2012'!$D$48),"",'Honduras 2012'!$D$48)</f>
        <v>No</v>
      </c>
      <c r="BF20" s="538" t="str">
        <f>IF(ISBLANK('Honduras 2012'!$D$49),"",'Honduras 2012'!$D$49)</f>
        <v>N/A</v>
      </c>
      <c r="BG20" s="538">
        <f>IF(ISBLANK('Honduras 2012'!$E$48),"",'Honduras 2012'!$E$48)</f>
        <v>0</v>
      </c>
      <c r="BH20" s="538" t="str">
        <f>IF(ISBLANK('Honduras 2012'!$F$48),"",'Honduras 2012'!$F$48)</f>
        <v>11/11-12/12</v>
      </c>
      <c r="BI20" s="538" t="str">
        <f>IF(ISBLANK('Honduras 2012'!$G$48),"",'Honduras 2012'!$G$48)</f>
        <v/>
      </c>
      <c r="BJ20" s="537" t="str">
        <f>IF(ISBLANK('Honduras 2012'!$H$48),"",'Honduras 2012'!$H$48)</f>
        <v/>
      </c>
      <c r="BK20" s="537" t="str">
        <f>IF(ISBLANK('Honduras 2012'!$D$50),"",'Honduras 2012'!$D$50)</f>
        <v>No</v>
      </c>
      <c r="BL20" s="538">
        <f>IF(ISBLANK('Honduras 2012'!$E$50),"",'Honduras 2012'!$E$50)</f>
        <v>0</v>
      </c>
      <c r="BM20" s="538" t="str">
        <f>IF(ISBLANK('Honduras 2012'!$F$50),"",'Honduras 2012'!$F$50)</f>
        <v>11/11-12/12</v>
      </c>
      <c r="BN20" s="538" t="str">
        <f>IF(ISBLANK('Honduras 2012'!$G$50),"",'Honduras 2012'!$G$50)</f>
        <v/>
      </c>
      <c r="BO20" s="538" t="str">
        <f>IF(ISBLANK('Honduras 2012'!$H$50),"",'Honduras 2012'!$H$50)</f>
        <v/>
      </c>
      <c r="BP20" s="537" t="str">
        <f>IF(ISBLANK('Honduras 2012'!$D$51),"",'Honduras 2012'!$D$51)</f>
        <v>No</v>
      </c>
      <c r="BQ20" s="538">
        <f>IF(ISBLANK('Honduras 2012'!$E$51),"",'Honduras 2012'!$E$51)</f>
        <v>0</v>
      </c>
      <c r="BR20" s="537" t="str">
        <f>IF(ISBLANK('Honduras 2012'!$F$51),"",'Honduras 2012'!$F$51)</f>
        <v>11/11-12/12</v>
      </c>
      <c r="BS20" s="538" t="str">
        <f>IF(ISBLANK('Honduras 2012'!$G$51),"",'Honduras 2012'!$G$51)</f>
        <v/>
      </c>
      <c r="BT20" s="538" t="str">
        <f>IF(ISBLANK('Honduras 2012'!$H$51),"",'Honduras 2012'!$H$51)</f>
        <v/>
      </c>
      <c r="BU20" s="539">
        <f>IF(ISBLANK('Honduras 2012'!$E$52),"",'Honduras 2012'!$E$52)</f>
        <v>0</v>
      </c>
      <c r="BV20" s="538" t="str">
        <f>IF(ISBLANK('Honduras 2012'!$H$52),"",'Honduras 2012'!$H$52)</f>
        <v/>
      </c>
      <c r="BW20" s="541">
        <f>IF(ISBLANK('Honduras 2012'!$F$55),"",'Honduras 2012'!$F$55)</f>
        <v>1</v>
      </c>
      <c r="BX20" s="537" t="str">
        <f>IF(ISBLANK('Honduras 2012'!$G$55),"",'Honduras 2012'!$G$55)</f>
        <v/>
      </c>
      <c r="BY20" s="541">
        <f>IF(ISBLANK('Honduras 2012'!$F$56),"",'Honduras 2012'!$F$56)</f>
        <v>1</v>
      </c>
      <c r="BZ20" s="537" t="str">
        <f>IF(ISBLANK('Honduras 2012'!$G$56),"",'Honduras 2012'!$G$56)</f>
        <v/>
      </c>
      <c r="CA20" s="537" t="str">
        <f>IF(ISBLANK('Honduras 2012'!$F$57),"",'Honduras 2012'!$F$57)</f>
        <v>No</v>
      </c>
      <c r="CB20" s="537" t="str">
        <f>IF(ISBLANK('Honduras 2012'!$G$57),"",'Honduras 2012'!$G$57)</f>
        <v/>
      </c>
      <c r="CC20" s="537" t="str">
        <f>IF(ISBLANK('Honduras 2012'!$F$59),"",'Honduras 2012'!$F$59)</f>
        <v>Third-party agent (e.g., UNFPA, Crown Agents)</v>
      </c>
      <c r="CD20" s="537" t="str">
        <f>IF(ISBLANK('Honduras 2012'!$F$60),"",'Honduras 2012'!$F$60)</f>
        <v>Ministry of Health Administrative Unit &amp; UNFPA</v>
      </c>
      <c r="CE20" s="537" t="str">
        <f>IF(ISBLANK('Honduras 2012'!$F$61),"",'Honduras 2012'!$F$61)</f>
        <v>No</v>
      </c>
      <c r="CF20" s="537" t="str">
        <f>IF(ISBLANK('Honduras 2012'!$D$62),"",'Honduras 2012'!$D$62)</f>
        <v>The Ministry of Health (MOH) had signed a memorandum of understanding (MOU) with UNFPA for contraceptive procurement. Through this agreement the MOH is going to save approximately $800,000 in this fiscal year and will cover all population needs procuring at low rates.</v>
      </c>
      <c r="CG20" s="262"/>
      <c r="CH20" s="542"/>
      <c r="CI20" s="543" t="str">
        <f>IF(ISBLANK('Honduras 2012'!$D$66),"",'Honduras 2012'!$D$66)</f>
        <v>Yes</v>
      </c>
      <c r="CJ20" s="543" t="str">
        <f>IF(ISBLANK('Honduras 2012'!$D$67),"",'Honduras 2012'!$D$67)</f>
        <v>No</v>
      </c>
      <c r="CK20" s="543" t="str">
        <f>IF(ISBLANK('Honduras 2012'!$D$68),"",'Honduras 2012'!$D$68)</f>
        <v>Yes</v>
      </c>
      <c r="CL20" s="543" t="str">
        <f>IF(ISBLANK('Honduras 2012'!$D$69),"",'Honduras 2012'!$D$69)</f>
        <v>No</v>
      </c>
      <c r="CM20" s="543" t="str">
        <f>IF(ISBLANK('Honduras 2012'!$D$70),"",'Honduras 2012'!$D$70)</f>
        <v>Yes</v>
      </c>
      <c r="CN20" s="543" t="str">
        <f>IF(ISBLANK('Honduras 2012'!$D$71),"",'Honduras 2012'!$D$71)</f>
        <v>Yes</v>
      </c>
      <c r="CO20" s="543" t="str">
        <f>IF(ISBLANK('Honduras 2012'!$D$72),"",'Honduras 2012'!$D$72)</f>
        <v>No</v>
      </c>
      <c r="CP20" s="543" t="str">
        <f>IF(ISBLANK('Honduras 2012'!$D$73),"",'Honduras 2012'!$D$73)</f>
        <v>No</v>
      </c>
      <c r="CQ20" s="543" t="str">
        <f>IF(ISBLANK('Honduras 2012'!$D$74),"",'Honduras 2012'!$D$74)</f>
        <v>Yes</v>
      </c>
      <c r="CR20" s="543" t="str">
        <f>IF(ISBLANK('Honduras 2012'!$D$75),"",'Honduras 2012'!$D$75)</f>
        <v>Yes</v>
      </c>
      <c r="CS20" s="543" t="str">
        <f>IF(ISBLANK('Honduras 2012'!$D$76),"",'Honduras 2012'!$D$76)</f>
        <v>No</v>
      </c>
      <c r="CT20" s="543" t="str">
        <f>IF(ISBLANK('Honduras 2012'!$D$77),"",'Honduras 2012'!$D$77)</f>
        <v>Don't know</v>
      </c>
      <c r="CU20" s="542"/>
      <c r="CV20" s="543" t="str">
        <f>IF(ISBLANK('Honduras 2012'!$F$66),"",'Honduras 2012'!$F$66)</f>
        <v>Yes</v>
      </c>
      <c r="CW20" s="543" t="str">
        <f>IF(ISBLANK('Honduras 2012'!$F$67),"",'Honduras 2012'!$F$67)</f>
        <v>No</v>
      </c>
      <c r="CX20" s="543" t="str">
        <f>IF(ISBLANK('Honduras 2012'!$F$68),"",'Honduras 2012'!$F$68)</f>
        <v>Yes</v>
      </c>
      <c r="CY20" s="543" t="str">
        <f>IF(ISBLANK('Honduras 2012'!$F$69),"",'Honduras 2012'!$F$69)</f>
        <v>No</v>
      </c>
      <c r="CZ20" s="543" t="str">
        <f>IF(ISBLANK('Honduras 2012'!$F$70),"",'Honduras 2012'!$F$70)</f>
        <v>Yes</v>
      </c>
      <c r="DA20" s="543" t="str">
        <f>IF(ISBLANK('Honduras 2012'!$F$71),"",'Honduras 2012'!$F$71)</f>
        <v>Yes</v>
      </c>
      <c r="DB20" s="543" t="str">
        <f>IF(ISBLANK('Honduras 2012'!$F$72),"",'Honduras 2012'!$F$72)</f>
        <v>No</v>
      </c>
      <c r="DC20" s="543" t="str">
        <f>IF(ISBLANK('Honduras 2012'!$F$73),"",'Honduras 2012'!$F$73)</f>
        <v>No</v>
      </c>
      <c r="DD20" s="543" t="str">
        <f>IF(ISBLANK('Honduras 2012'!$F$74),"",'Honduras 2012'!$F$74)</f>
        <v>Yes</v>
      </c>
      <c r="DE20" s="543" t="str">
        <f>IF(ISBLANK('Honduras 2012'!$F$75),"",'Honduras 2012'!$F$75)</f>
        <v>Yes</v>
      </c>
      <c r="DF20" s="543" t="str">
        <f>IF(ISBLANK('Honduras 2012'!$F$76),"",'Honduras 2012'!$F$76)</f>
        <v>No</v>
      </c>
      <c r="DG20" s="543" t="str">
        <f>IF(ISBLANK('Honduras 2012'!$F$77),"",'Honduras 2012'!$F$77)</f>
        <v>Don't know</v>
      </c>
      <c r="DH20" s="544"/>
      <c r="DI20" s="543" t="str">
        <f>IF(ISBLANK('Honduras 2012'!$G$66),"",'Honduras 2012'!$G$66)</f>
        <v>Yes</v>
      </c>
      <c r="DJ20" s="543" t="str">
        <f>IF(ISBLANK('Honduras 2012'!$G$67),"",'Honduras 2012'!$G$67)</f>
        <v>No</v>
      </c>
      <c r="DK20" s="543" t="str">
        <f>IF(ISBLANK('Honduras 2012'!$G$68),"",'Honduras 2012'!$G$68)</f>
        <v>Yes</v>
      </c>
      <c r="DL20" s="543" t="str">
        <f>IF(ISBLANK('Honduras 2012'!$G$69),"",'Honduras 2012'!$G$69)</f>
        <v>No</v>
      </c>
      <c r="DM20" s="543" t="str">
        <f>IF(ISBLANK('Honduras 2012'!$G$70),"",'Honduras 2012'!$G$70)</f>
        <v>Yes</v>
      </c>
      <c r="DN20" s="543" t="str">
        <f>IF(ISBLANK('Honduras 2012'!$G$71),"",'Honduras 2012'!$G$71)</f>
        <v>Yes</v>
      </c>
      <c r="DO20" s="543" t="str">
        <f>IF(ISBLANK('Honduras 2012'!$G$72),"",'Honduras 2012'!$G$72)</f>
        <v>No</v>
      </c>
      <c r="DP20" s="543" t="str">
        <f>IF(ISBLANK('Honduras 2012'!$G$73),"",'Honduras 2012'!$G$73)</f>
        <v>No</v>
      </c>
      <c r="DQ20" s="543" t="str">
        <f>IF(ISBLANK('Honduras 2012'!$G$74),"",'Honduras 2012'!$G$74)</f>
        <v>Yes</v>
      </c>
      <c r="DR20" s="543" t="str">
        <f>IF(ISBLANK('Honduras 2012'!$G$75),"",'Honduras 2012'!$G$75)</f>
        <v>Yes</v>
      </c>
      <c r="DS20" s="543" t="str">
        <f>IF(ISBLANK('Honduras 2012'!$G$76),"",'Honduras 2012'!$G$76)</f>
        <v>No</v>
      </c>
      <c r="DT20" s="543" t="str">
        <f>IF(ISBLANK('Honduras 2012'!$G$77),"",'Honduras 2012'!$G$77)</f>
        <v>Don't know</v>
      </c>
      <c r="DU20" s="544"/>
      <c r="DV20" s="543" t="str">
        <f>IF(ISBLANK('Honduras 2012'!$H$66),"",'Honduras 2012'!$H$66)</f>
        <v>Yes</v>
      </c>
      <c r="DW20" s="543" t="str">
        <f>IF(ISBLANK('Honduras 2012'!$H$67),"",'Honduras 2012'!$H$67)</f>
        <v>No</v>
      </c>
      <c r="DX20" s="543" t="str">
        <f>IF(ISBLANK('Honduras 2012'!$H$68),"",'Honduras 2012'!$H$68)</f>
        <v>Yes</v>
      </c>
      <c r="DY20" s="543" t="str">
        <f>IF(ISBLANK('Honduras 2012'!$H$69),"",'Honduras 2012'!$H$69)</f>
        <v>No</v>
      </c>
      <c r="DZ20" s="543" t="str">
        <f>IF(ISBLANK('Honduras 2012'!$H$70),"",'Honduras 2012'!$H$70)</f>
        <v>No</v>
      </c>
      <c r="EA20" s="543" t="str">
        <f>IF(ISBLANK('Honduras 2012'!$H$71),"",'Honduras 2012'!$H$71)</f>
        <v>Yes</v>
      </c>
      <c r="EB20" s="543" t="str">
        <f>IF(ISBLANK('Honduras 2012'!$H$72),"",'Honduras 2012'!$H$72)</f>
        <v>No</v>
      </c>
      <c r="EC20" s="543" t="str">
        <f>IF(ISBLANK('Honduras 2012'!$H$73),"",'Honduras 2012'!$H$73)</f>
        <v>No</v>
      </c>
      <c r="ED20" s="543" t="str">
        <f>IF(ISBLANK('Honduras 2012'!$H$74),"",'Honduras 2012'!$H$74)</f>
        <v>No</v>
      </c>
      <c r="EE20" s="543" t="str">
        <f>IF(ISBLANK('Honduras 2012'!$H$75),"",'Honduras 2012'!$H$75)</f>
        <v>No</v>
      </c>
      <c r="EF20" s="543" t="str">
        <f>IF(ISBLANK('Honduras 2012'!$H$76),"",'Honduras 2012'!$H$76)</f>
        <v>No</v>
      </c>
      <c r="EG20" s="543" t="str">
        <f>IF(ISBLANK('Honduras 2012'!$H$77),"",'Honduras 2012'!$H$77)</f>
        <v>Don’t know</v>
      </c>
      <c r="EH20" s="543" t="str">
        <f>IF(ISBLANK('Honduras 2012'!$D$78),"",'Honduras 2012'!$D$78)</f>
        <v/>
      </c>
      <c r="EI20" s="545"/>
      <c r="EJ20" s="546" t="str">
        <f>IF(ISBLANK('Honduras 2012'!$H$80),"",'Honduras 2012'!$H$80)</f>
        <v>Yes</v>
      </c>
      <c r="EK20" s="546" t="str">
        <f>IF(ISBLANK('Honduras 2012'!$C$83),"",'Honduras 2012'!$C$83)</f>
        <v>Contraceptive Strategy</v>
      </c>
      <c r="EL20" s="546" t="str">
        <f>IF(ISBLANK('Honduras 2012'!$D$83),"",'Honduras 2012'!$D$83)</f>
        <v>2005 and ongoing</v>
      </c>
      <c r="EM20" s="546" t="str">
        <f>IF(ISBLANK('Honduras 2012'!$F$83),"",'Honduras 2012'!$F$83)</f>
        <v>Yes</v>
      </c>
      <c r="EN20" s="546" t="str">
        <f>IF(ISBLANK('Honduras 2012'!$G$83),"",'Honduras 2012'!$G$83)</f>
        <v>Yes</v>
      </c>
      <c r="EO20" s="546" t="str">
        <f>IF(ISBLANK('Honduras 2012'!$F$84),"",'Honduras 2012'!$F$84)</f>
        <v>No</v>
      </c>
      <c r="EP20" s="546" t="str">
        <f>IF(ISBLANK('Honduras 2012'!$E$85),"",'Honduras 2012'!$E$85)</f>
        <v>N/A</v>
      </c>
      <c r="EQ20" s="546" t="str">
        <f>IF(ISBLANK('Honduras 2012'!$E$86),"",'Honduras 2012'!$E$86)</f>
        <v>N/A</v>
      </c>
      <c r="ER20" s="546" t="str">
        <f>IF(ISBLANK('Honduras 2012'!$H$87),"",'Honduras 2012'!$H$87)</f>
        <v>Yes</v>
      </c>
      <c r="ES20" s="546" t="str">
        <f>IF(ISBLANK('Honduras 2012'!$D$88),"",'Honduras 2012'!$D$88)</f>
        <v>In April 2009 the National Congress approved a bill that prohibits the commercialization, promotion, free distribution, use and also dissemination of information about the use of emergency contraceptive pills.</v>
      </c>
      <c r="ET20" s="546" t="str">
        <f>IF(ISBLANK('Honduras 2012'!$H$89),"",'Honduras 2012'!$H$89)</f>
        <v>Yes</v>
      </c>
      <c r="EU20" s="546" t="str">
        <f>IF(ISBLANK('Honduras 2012'!$D$90),"",'Honduras 2012'!$D$90)</f>
        <v>A free market strategy</v>
      </c>
      <c r="EV20" s="546" t="str">
        <f>IF(ISBLANK('Honduras 2012'!$H$91),"",'Honduras 2012'!$H$91)</f>
        <v>Yes</v>
      </c>
      <c r="EW20" s="546" t="str">
        <f>IF(ISBLANK('Honduras 2012'!$C$94),"",'Honduras 2012'!$C$94)</f>
        <v>Emergency contraceptive pills</v>
      </c>
      <c r="EX20" s="546" t="str">
        <f>IF(ISBLANK('Honduras 2012'!$E$94),"",'Honduras 2012'!$E$94)</f>
        <v>In April 2009 the National Congress approved a bill that prohibits the commercialization, promotion, free distribution, use and also dissemination of information about the use of emergency contraceptive pills.</v>
      </c>
      <c r="EY20" s="546" t="str">
        <f>IF(ISBLANK('Honduras 2012'!$G$94),"",'Honduras 2012'!$G$94)</f>
        <v>In April 2009 the National Congress approved a bill that prohibits the commercialization, promotion, free distribution, use and also dissemination of information about the use of emergency contraceptive pills.</v>
      </c>
      <c r="EZ20" s="546" t="str">
        <f>IF(ISBLANK('Honduras 2012'!$C$95),"",'Honduras 2012'!$C$95)</f>
        <v>All methods</v>
      </c>
      <c r="FA20" s="546" t="str">
        <f>IF(ISBLANK('Honduras 2012'!$E$95),"",'Honduras 2012'!$E$95)</f>
        <v>Based on the national Health Code, all drugs (including contraceptives) can only be sold in  pharmacies and authorized sales points.</v>
      </c>
      <c r="FB20" s="546" t="str">
        <f>IF(ISBLANK('Honduras 2012'!$G$95),"",'Honduras 2012'!$G$95)</f>
        <v>Based on the national Health Code, all drugs (including contraceptives) can only be sold in  pharmacies and authorized sales points.</v>
      </c>
      <c r="FC20" s="546" t="str">
        <f>IF(ISBLANK('Honduras 2012'!$C$96),"",'Honduras 2012'!$C$96)</f>
        <v/>
      </c>
      <c r="FD20" s="546" t="str">
        <f>IF(ISBLANK('Honduras 2012'!$E$96),"",'Honduras 2012'!$E$96)</f>
        <v/>
      </c>
      <c r="FE20" s="546" t="str">
        <f>IF(ISBLANK('Honduras 2012'!$G$96),"",'Honduras 2012'!$G$96)</f>
        <v/>
      </c>
      <c r="FF20" s="550"/>
      <c r="FG20" s="546" t="str">
        <f>IF(ISBLANK('Honduras 2012'!$D$99),"",'Honduras 2012'!$D$99)</f>
        <v>No</v>
      </c>
      <c r="FH20" s="546" t="str">
        <f>IF(ISBLANK('Honduras 2012'!$E$99),"",'Honduras 2012'!$E$99)</f>
        <v/>
      </c>
      <c r="FI20" s="546" t="str">
        <f>IF(ISBLANK('Honduras 2012'!$H$99),"",'Honduras 2012'!$H$99)</f>
        <v/>
      </c>
      <c r="FJ20" s="546" t="str">
        <f>IF(ISBLANK('Honduras 2012'!$D$100),"",'Honduras 2012'!$D$100)</f>
        <v>No</v>
      </c>
      <c r="FK20" s="546" t="str">
        <f>IF(ISBLANK('Honduras 2012'!$E$100),"",'Honduras 2012'!$E$100)</f>
        <v/>
      </c>
      <c r="FL20" s="546" t="str">
        <f>IF(ISBLANK('Honduras 2012'!$H$100),"",'Honduras 2012'!$H$100)</f>
        <v/>
      </c>
      <c r="FM20" s="546" t="str">
        <f>IF(ISBLANK('Honduras 2012'!$D$101),"",'Honduras 2012'!$D$101)</f>
        <v>No</v>
      </c>
      <c r="FN20" s="546" t="str">
        <f>IF(ISBLANK('Honduras 2012'!$E$101),"",'Honduras 2012'!$E$101)</f>
        <v/>
      </c>
      <c r="FO20" s="546" t="str">
        <f>IF(ISBLANK('Honduras 2012'!$H$101),"",'Honduras 2012'!$H$101)</f>
        <v/>
      </c>
      <c r="FP20" s="547"/>
      <c r="FQ20" s="546" t="str">
        <f>IF(ISBLANK('Honduras 2012'!$G$104),"",'Honduras 2012'!$G$104)</f>
        <v>No</v>
      </c>
      <c r="FR20" s="546" t="str">
        <f>IF(ISBLANK('Honduras 2012'!$G$105),"",'Honduras 2012'!$G$105)</f>
        <v>No</v>
      </c>
      <c r="FS20" s="546" t="str">
        <f>IF(ISBLANK('Honduras 2012'!$G$106),"",'Honduras 2012'!$G$106)</f>
        <v>N/A</v>
      </c>
      <c r="FT20" s="546" t="str">
        <f>IF(ISBLANK('Honduras 2012'!$D$107),"",'Honduras 2012'!$D$107)</f>
        <v>N/A</v>
      </c>
      <c r="FU20" s="547"/>
      <c r="FV20" s="546" t="str">
        <f>IF(ISBLANK('Honduras 2012'!$G$109),"",'Honduras 2012'!$G$109)</f>
        <v>Yes</v>
      </c>
      <c r="FW20" s="546" t="str">
        <f>IF(ISBLANK('Honduras 2012'!$G$110),"",'Honduras 2012'!$G$110)</f>
        <v>Yes</v>
      </c>
      <c r="FX20" s="546" t="str">
        <f>IF(ISBLANK('Honduras 2012'!$G$111),"",'Honduras 2012'!$G$111)</f>
        <v>Yes</v>
      </c>
      <c r="FY20" s="546" t="str">
        <f>IF(ISBLANK('Honduras 2012'!$G$112),"",'Honduras 2012'!$G$112)</f>
        <v>Yes</v>
      </c>
      <c r="FZ20" s="546" t="str">
        <f>IF(ISBLANK('Honduras 2012'!$G$113),"",'Honduras 2012'!$G$113)</f>
        <v>Yes</v>
      </c>
      <c r="GA20" s="546" t="str">
        <f>IF(ISBLANK('Honduras 2012'!$G$114),"",'Honduras 2012'!$G$114)</f>
        <v>Yes</v>
      </c>
      <c r="GB20" s="546" t="str">
        <f>IF(ISBLANK('Honduras 2012'!$G$115),"",'Honduras 2012'!$G$115)</f>
        <v>No</v>
      </c>
      <c r="GC20" s="546" t="str">
        <f>IF(ISBLANK('Honduras 2012'!$G$116),"",'Honduras 2012'!$G$116)</f>
        <v>No</v>
      </c>
      <c r="GD20" s="546" t="str">
        <f>IF(ISBLANK('Honduras 2012'!$G$117),"",'Honduras 2012'!$G$117)</f>
        <v>No</v>
      </c>
      <c r="GE20" s="546" t="str">
        <f>IF(ISBLANK('Honduras 2012'!$G$118),"",'Honduras 2012'!$G$118)</f>
        <v>Don't know</v>
      </c>
      <c r="GF20" s="546" t="str">
        <f>IF(ISBLANK('Honduras 2012'!$F$119),"",'Honduras 2012'!$F$119)</f>
        <v>Don't know</v>
      </c>
      <c r="GG20" s="546">
        <f>IF(ISBLANK('Honduras 2012'!$F$120),"",'Honduras 2012'!$F$120)</f>
        <v>2007</v>
      </c>
      <c r="GH20" s="546" t="str">
        <f>IF(ISBLANK('Honduras 2012'!$D$121),"",'Honduras 2012'!$D$121)</f>
        <v>National Essential Medicines List (NEML)</v>
      </c>
      <c r="GI20" s="546" t="str">
        <f>IF(ISBLANK('Honduras 2012'!$D$122),"",'Honduras 2012'!$D$122)</f>
        <v/>
      </c>
      <c r="GJ20" s="547"/>
      <c r="GK20" s="546">
        <f>IF(ISBLANK('Honduras 2012'!$F$124),"",'Honduras 2012'!$F$124)</f>
        <v>2001</v>
      </c>
      <c r="GL20" s="546" t="str">
        <f>IF(ISBLANK('Honduras 2012'!$G$125),"",'Honduras 2012'!$G$125)</f>
        <v>Yes</v>
      </c>
      <c r="GM20" s="546" t="str">
        <f>IF(ISBLANK('Honduras 2012'!$G$126),"",'Honduras 2012'!$G$126)</f>
        <v>No</v>
      </c>
      <c r="GN20" s="546" t="str">
        <f>IF(ISBLANK('Honduras 2012'!$G$127),"",'Honduras 2012'!$G$127)</f>
        <v>No</v>
      </c>
      <c r="GO20" s="546" t="str">
        <f>IF(ISBLANK('Honduras 2012'!$G$128),"",'Honduras 2012'!$G$128)</f>
        <v>No</v>
      </c>
      <c r="GP20" s="546" t="str">
        <f>IF(ISBLANK('Honduras 2012'!$D$129),"",'Honduras 2012'!$D$129)</f>
        <v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v>
      </c>
      <c r="GQ20" s="555"/>
      <c r="GR20" s="548" t="str">
        <f>IF(ISBLANK('Honduras 2012'!$G$131),"",'Honduras 2012'!$G$131)</f>
        <v>Yes</v>
      </c>
      <c r="GS20" s="549"/>
      <c r="GT20" s="548" t="str">
        <f>IF(ISBLANK('Honduras 2012'!$G$133),"",'Honduras 2012'!$G$133)</f>
        <v>No</v>
      </c>
      <c r="GU20" s="548" t="str">
        <f>IF(ISBLANK('Honduras 2012'!$G$134),"",'Honduras 2012'!$G$134)</f>
        <v>N/A</v>
      </c>
      <c r="GV20" s="548" t="str">
        <f>IF(ISBLANK('Honduras 2012'!$G$135),"",'Honduras 2012'!$G$135)</f>
        <v>No</v>
      </c>
      <c r="GW20" s="548" t="str">
        <f>IF(ISBLANK('Honduras 2012'!$G$136),"",'Honduras 2012'!$G$136)</f>
        <v>N/A</v>
      </c>
      <c r="GX20" s="548" t="str">
        <f>IF(ISBLANK('Honduras 2012'!$G$137),"",'Honduras 2012'!$G$137)</f>
        <v>Yes</v>
      </c>
      <c r="GY20" s="548" t="str">
        <f>IF(ISBLANK('Honduras 2012'!$G$138),"",'Honduras 2012'!$G$138)</f>
        <v>No</v>
      </c>
      <c r="GZ20" s="548" t="str">
        <f>IF(ISBLANK('Honduras 2012'!$G$139),"",'Honduras 2012'!$G$139)</f>
        <v>N/A</v>
      </c>
      <c r="HA20" s="548" t="str">
        <f>IF(ISBLANK('Honduras 2012'!$G$140),"",'Honduras 2012'!$G$140)</f>
        <v>N/A</v>
      </c>
      <c r="HB20" s="548" t="str">
        <f>IF(ISBLANK('Honduras 2012'!$G$141),"",'Honduras 2012'!$G$141)</f>
        <v>N/A</v>
      </c>
      <c r="HC20" s="548" t="str">
        <f>IF(ISBLANK('Honduras 2012'!$F$142),"",'Honduras 2012'!$F$142)</f>
        <v>06/11-12/11</v>
      </c>
      <c r="HD20" s="548" t="str">
        <f>IF(ISBLANK('Honduras 2012'!$F$143),"",'Honduras 2012'!$F$143)</f>
        <v>PipeLine</v>
      </c>
      <c r="HE20" s="549"/>
      <c r="HF20" s="548" t="str">
        <f>IF(ISBLANK('Honduras 2012'!$G$145),"",'Honduras 2012'!$G$145)</f>
        <v>Yes</v>
      </c>
      <c r="HG20" s="548" t="str">
        <f>IF(ISBLANK('Honduras 2012'!$G$146),"",'Honduras 2012'!$G$146)</f>
        <v>No</v>
      </c>
      <c r="HH20" s="551" t="str">
        <f>IF(ISBLANK('Honduras 2012'!$D$147),"",'Honduras 2012'!$D$147)</f>
        <v>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v>
      </c>
      <c r="HI20" s="1111" t="s">
        <v>502</v>
      </c>
    </row>
    <row r="21" spans="1:217" ht="39.950000000000003" customHeight="1">
      <c r="A21" s="263" t="s">
        <v>517</v>
      </c>
      <c r="B21" s="154"/>
      <c r="C21" s="536" t="str">
        <f>IF(ISBLANK('India 2012'!$H$12),"",'India 2012'!$H$12)</f>
        <v>Yes</v>
      </c>
      <c r="D21" s="536" t="str">
        <f>IF(ISBLANK('India 2012'!$D$13),"",'India 2012'!$D$13)</f>
        <v>Supply and Social Marketing Division of the Ministry of Health and Family Welfare</v>
      </c>
      <c r="E21" s="557"/>
      <c r="F21" s="536" t="str">
        <f>IF(ISBLANK('India 2012'!$D$15),"",'India 2012'!$D$15)</f>
        <v>No</v>
      </c>
      <c r="G21" s="536" t="str">
        <f>IF(ISBLANK('India 2012'!$F$15),"",'India 2012'!$F$15)</f>
        <v/>
      </c>
      <c r="H21" s="536" t="str">
        <f>IF(ISBLANK('India 2012'!$D$16),"",'India 2012'!$D$16)</f>
        <v>No</v>
      </c>
      <c r="I21" s="536" t="str">
        <f>IF(ISBLANK('India 2012'!$F$16),"",'India 2012'!$F$16)</f>
        <v/>
      </c>
      <c r="J21" s="536" t="str">
        <f>IF(ISBLANK('India 2012'!$D$17),"",'India 2012'!$D$17)</f>
        <v>No</v>
      </c>
      <c r="K21" s="536" t="str">
        <f>IF(ISBLANK('India 2012'!$F$17),"",'India 2012'!$F$17)</f>
        <v/>
      </c>
      <c r="L21" s="536" t="str">
        <f>IF(ISBLANK('India 2012'!$D$18),"",'India 2012'!$D$18)</f>
        <v>No</v>
      </c>
      <c r="M21" s="536" t="str">
        <f>IF(ISBLANK('India 2012'!$F$18),"",'India 2012'!$F$18)</f>
        <v/>
      </c>
      <c r="N21" s="536" t="str">
        <f>IF(ISBLANK('India 2012'!$D$19),"",'India 2012'!$D$19)</f>
        <v>No</v>
      </c>
      <c r="O21" s="536" t="str">
        <f>IF(ISBLANK('India 2012'!$F$19),"",'India 2012'!$F$19)</f>
        <v/>
      </c>
      <c r="P21" s="536" t="str">
        <f>IF(ISBLANK('India 2012'!$D$20),"",'India 2012'!$D$20)</f>
        <v>Yes</v>
      </c>
      <c r="Q21" s="536" t="str">
        <f>IF(ISBLANK('India 2012'!$F$20),"",'India 2012'!$F$20)</f>
        <v>Supply and Social Marketing Division of the Ministry of Health and Family Welfare</v>
      </c>
      <c r="R21" s="536" t="str">
        <f>IF(ISBLANK('India 2012'!$D$21),"",'India 2012'!$D$21)</f>
        <v>No</v>
      </c>
      <c r="S21" s="536" t="str">
        <f>IF(ISBLANK('India 2012'!$F$21),"",'India 2012'!$F$21)</f>
        <v/>
      </c>
      <c r="T21" s="536" t="str">
        <f>IF(ISBLANK('India 2012'!$D$22),"",'India 2012'!$D$22)</f>
        <v>No</v>
      </c>
      <c r="U21" s="536" t="str">
        <f>IF(ISBLANK('India 2012'!$F$22),"",'India 2012'!$F$22)</f>
        <v/>
      </c>
      <c r="V21" s="536" t="str">
        <f>IF(ISBLANK('India 2012'!$D$23),"",'India 2012'!$D$23)</f>
        <v>No</v>
      </c>
      <c r="W21" s="536" t="str">
        <f>IF(ISBLANK('India 2012'!$F$23),"",'India 2012'!$F$23)</f>
        <v/>
      </c>
      <c r="X21" s="536" t="str">
        <f>IF(ISBLANK('India 2012'!$H$24),"",'India 2012'!$H$24)</f>
        <v>3-5 times</v>
      </c>
      <c r="Y21" s="536" t="str">
        <f>IF(ISBLANK('India 2012'!$H$25),"",'India 2012'!$H$25)</f>
        <v>Yes</v>
      </c>
      <c r="Z21" s="536" t="str">
        <f>IF(ISBLANK('India 2012'!$D$26),"",'India 2012'!$D$26)</f>
        <v>Yes</v>
      </c>
      <c r="AA21" s="536" t="str">
        <f>IF(ISBLANK('India 2012'!$F$26),"",'India 2012'!$F$26)</f>
        <v>Ministry of Health &amp; Family Welfare, Government of India</v>
      </c>
      <c r="AB21" s="536" t="str">
        <f>IF(ISBLANK('India 2012'!$H$26),"",'India 2012'!$H$26)</f>
        <v>Director, Procurement Division</v>
      </c>
      <c r="AC21" s="155"/>
      <c r="AD21" s="537" t="str">
        <f>IF(ISBLANK('India 2012'!$F$28),"",'India 2012'!$F$28)</f>
        <v>April</v>
      </c>
      <c r="AE21" s="537" t="str">
        <f>IF(ISBLANK('India 2012'!$H$28),"",'India 2012'!$H$28)</f>
        <v>March</v>
      </c>
      <c r="AF21" s="538" t="str">
        <f>IF(ISBLANK('India 2012'!$G$29),"",'India 2012'!$G$29)</f>
        <v>Information not available</v>
      </c>
      <c r="AG21" s="535" t="str">
        <f>IF(ISBLANK('India 2012'!$E$30),"",'India 2012'!$E$30)</f>
        <v>04/11 - 03/12</v>
      </c>
      <c r="AH21" s="535" t="str">
        <f>IF(ISBLANK('India 2012'!$G$30),"",'India 2012'!$G$30)</f>
        <v>Ministry of Health and Family Welfare</v>
      </c>
      <c r="AI21" s="535" t="str">
        <f>IF(ISBLANK('India 2012'!$H$31),"",'India 2012'!$H$31)</f>
        <v>Yes</v>
      </c>
      <c r="AJ21" s="538" t="str">
        <f>IF(ISBLANK('India 2012'!$H$32),"",'India 2012'!$H$32)</f>
        <v>Yes</v>
      </c>
      <c r="AK21" s="538" t="str">
        <f>IF(ISBLANK('India 2012'!$E$35),"",'India 2012'!$E$35)</f>
        <v>Information not available</v>
      </c>
      <c r="AL21" s="537" t="str">
        <f>IF(ISBLANK('India 2012'!$F$35),"",'India 2012'!$F$35)</f>
        <v>04/11 - 03/12</v>
      </c>
      <c r="AM21" s="537" t="str">
        <f>IF(ISBLANK('India 2012'!$G$35),"",'India 2012'!$G$35)</f>
        <v/>
      </c>
      <c r="AN21" s="537" t="str">
        <f>IF(ISBLANK('India 2012'!$H$35),"",'India 2012'!$H$35)</f>
        <v>Government of India procures contraceptives regularly</v>
      </c>
      <c r="AO21" s="537" t="str">
        <f>IF(ISBLANK('India 2012'!$H$37),"",'India 2012'!$H$37)</f>
        <v>Yes</v>
      </c>
      <c r="AP21" s="537" t="str">
        <f>IF(ISBLANK('India 2012'!$D$40),"",'India 2012'!$D$40)</f>
        <v>Yes</v>
      </c>
      <c r="AQ21" s="537" t="str">
        <f>IF(ISBLANK('India 2012'!$D$41),"",'India 2012'!$D$41)</f>
        <v>Taxes</v>
      </c>
      <c r="AR21" s="538" t="str">
        <f>IF(ISBLANK('India 2012'!$E$40),"",'India 2012'!$E$40)</f>
        <v>Data not available</v>
      </c>
      <c r="AS21" s="538" t="str">
        <f>IF(ISBLANK('India 2012'!$F$40),"",'India 2012'!$F$40)</f>
        <v>04/11 - 03/12</v>
      </c>
      <c r="AT21" s="538" t="str">
        <f>IF(ISBLANK('India 2012'!$G$40),"",'India 2012'!$G$40)</f>
        <v/>
      </c>
      <c r="AU21" s="537" t="str">
        <f>IF(ISBLANK('India 2012'!$H$40),"",'India 2012'!$H$40)</f>
        <v xml:space="preserve">The Government of India is self-sufficient in providing contraceptives.  </v>
      </c>
      <c r="AV21" s="537" t="str">
        <f>IF(ISBLANK('India 2012'!$D$42),"",'India 2012'!$D$42)</f>
        <v>No</v>
      </c>
      <c r="AW21" s="538" t="str">
        <f>IF(ISBLANK('India 2012'!$D$43),"",'India 2012'!$D$43)</f>
        <v>N/A</v>
      </c>
      <c r="AX21" s="538">
        <f>IF(ISBLANK('India 2012'!$E$42),"",'India 2012'!$E$42)</f>
        <v>0</v>
      </c>
      <c r="AY21" s="538" t="str">
        <f>IF(ISBLANK('India 2012'!$F$42),"",'India 2012'!$F$42)</f>
        <v>04/11 - 03/12</v>
      </c>
      <c r="AZ21" s="538" t="str">
        <f>IF(ISBLANK('India 2012'!$G$42),"",'India 2012'!$G$42)</f>
        <v/>
      </c>
      <c r="BA21" s="537" t="str">
        <f>IF(ISBLANK('India 2012'!$H$42),"",'India 2012'!$H$42)</f>
        <v/>
      </c>
      <c r="BB21" s="539" t="str">
        <f>IF(ISBLANK('India 2012'!$E$44),"",'India 2012'!$E$44)</f>
        <v>Data not available</v>
      </c>
      <c r="BC21" s="537" t="str">
        <f>IF(ISBLANK('India 2012'!$H$44),"",'India 2012'!$H$44)</f>
        <v/>
      </c>
      <c r="BD21" s="540"/>
      <c r="BE21" s="537" t="str">
        <f>IF(ISBLANK('India 2012'!$D$48),"",'India 2012'!$D$48)</f>
        <v>No</v>
      </c>
      <c r="BF21" s="538" t="str">
        <f>IF(ISBLANK('India 2012'!$D$49),"",'India 2012'!$D$49)</f>
        <v>N/A</v>
      </c>
      <c r="BG21" s="538">
        <f>IF(ISBLANK('India 2012'!$E$48),"",'India 2012'!$E$48)</f>
        <v>0</v>
      </c>
      <c r="BH21" s="538" t="str">
        <f>IF(ISBLANK('India 2012'!$F$48),"",'India 2012'!$F$48)</f>
        <v>04/11 - 03/12</v>
      </c>
      <c r="BI21" s="538" t="str">
        <f>IF(ISBLANK('India 2012'!$G$48),"",'India 2012'!$G$48)</f>
        <v/>
      </c>
      <c r="BJ21" s="537" t="str">
        <f>IF(ISBLANK('India 2012'!$H$48),"",'India 2012'!$H$48)</f>
        <v/>
      </c>
      <c r="BK21" s="537" t="str">
        <f>IF(ISBLANK('India 2012'!$D$50),"",'India 2012'!$D$50)</f>
        <v>No</v>
      </c>
      <c r="BL21" s="538">
        <f>IF(ISBLANK('India 2012'!$E$50),"",'India 2012'!$E$50)</f>
        <v>0</v>
      </c>
      <c r="BM21" s="538" t="str">
        <f>IF(ISBLANK('India 2012'!$F$50),"",'India 2012'!$F$50)</f>
        <v>04/11 - 03/12</v>
      </c>
      <c r="BN21" s="538" t="str">
        <f>IF(ISBLANK('India 2012'!$G$50),"",'India 2012'!$G$50)</f>
        <v/>
      </c>
      <c r="BO21" s="538" t="str">
        <f>IF(ISBLANK('India 2012'!$H$50),"",'India 2012'!$H$50)</f>
        <v/>
      </c>
      <c r="BP21" s="537" t="str">
        <f>IF(ISBLANK('India 2012'!$D$51),"",'India 2012'!$D$51)</f>
        <v>No</v>
      </c>
      <c r="BQ21" s="538">
        <f>IF(ISBLANK('India 2012'!$E$51),"",'India 2012'!$E$51)</f>
        <v>0</v>
      </c>
      <c r="BR21" s="537" t="str">
        <f>IF(ISBLANK('India 2012'!$F$51),"",'India 2012'!$F$51)</f>
        <v>04/11 - 03/12</v>
      </c>
      <c r="BS21" s="538" t="str">
        <f>IF(ISBLANK('India 2012'!$G$51),"",'India 2012'!$G$51)</f>
        <v/>
      </c>
      <c r="BT21" s="538" t="str">
        <f>IF(ISBLANK('India 2012'!$H$51),"",'India 2012'!$H$51)</f>
        <v/>
      </c>
      <c r="BU21" s="539">
        <f>IF(ISBLANK('India 2012'!$E$52),"",'India 2012'!$E$52)</f>
        <v>0</v>
      </c>
      <c r="BV21" s="538" t="str">
        <f>IF(ISBLANK('India 2012'!$H$52),"",'India 2012'!$H$52)</f>
        <v/>
      </c>
      <c r="BW21" s="541">
        <f>IF(ISBLANK('India 2012'!$F$55),"",'India 2012'!$F$55)</f>
        <v>1</v>
      </c>
      <c r="BX21" s="537" t="str">
        <f>IF(ISBLANK('India 2012'!$G$55),"",'India 2012'!$G$55)</f>
        <v xml:space="preserve">100%. The Government of India procures contraceptives from its own funds. </v>
      </c>
      <c r="BY21" s="541" t="str">
        <f>IF(ISBLANK('India 2012'!$F$56),"",'India 2012'!$F$56)</f>
        <v>Don't know</v>
      </c>
      <c r="BZ21" s="537" t="str">
        <f>IF(ISBLANK('India 2012'!$G$56),"",'India 2012'!$G$56)</f>
        <v xml:space="preserve">The Government of India is self-sufficient in providing contraceptives. </v>
      </c>
      <c r="CA21" s="537" t="str">
        <f>IF(ISBLANK('India 2012'!$F$57),"",'India 2012'!$F$57)</f>
        <v>No</v>
      </c>
      <c r="CB21" s="537" t="str">
        <f>IF(ISBLANK('India 2012'!$G$57),"",'India 2012'!$G$57)</f>
        <v/>
      </c>
      <c r="CC21" s="537" t="str">
        <f>IF(ISBLANK('India 2012'!$F$59),"",'India 2012'!$F$59)</f>
        <v>The government (e.g., Central Medical Stores, MOH logistics unit, MOH procurement unit)</v>
      </c>
      <c r="CD21" s="537" t="str">
        <f>IF(ISBLANK('India 2012'!$F$60),"",'India 2012'!$F$60)</f>
        <v>Supply and Social Marketing Division of the Government of India</v>
      </c>
      <c r="CE21" s="537" t="str">
        <f>IF(ISBLANK('India 2012'!$F$61),"",'India 2012'!$F$61)</f>
        <v>No</v>
      </c>
      <c r="CF21" s="537" t="str">
        <f>IF(ISBLANK('India 2012'!$D$62),"",'India 2012'!$D$62)</f>
        <v xml:space="preserve">The National Family Planning Program is a top priority of the Government of India and contraceptives are procured regularly through a central government mechanism.  They are available for free in the public sector. </v>
      </c>
      <c r="CG21" s="262"/>
      <c r="CH21" s="542"/>
      <c r="CI21" s="543" t="str">
        <f>IF(ISBLANK('India 2012'!$D$66),"",'India 2012'!$D$66)</f>
        <v>Yes</v>
      </c>
      <c r="CJ21" s="543" t="str">
        <f>IF(ISBLANK('India 2012'!$D$67),"",'India 2012'!$D$67)</f>
        <v>Yes</v>
      </c>
      <c r="CK21" s="543" t="str">
        <f>IF(ISBLANK('India 2012'!$D$68),"",'India 2012'!$D$68)</f>
        <v>Yes</v>
      </c>
      <c r="CL21" s="543" t="str">
        <f>IF(ISBLANK('India 2012'!$D$69),"",'India 2012'!$D$69)</f>
        <v>No</v>
      </c>
      <c r="CM21" s="543" t="str">
        <f>IF(ISBLANK('India 2012'!$D$70),"",'India 2012'!$D$70)</f>
        <v>Yes</v>
      </c>
      <c r="CN21" s="543" t="str">
        <f>IF(ISBLANK('India 2012'!$D$71),"",'India 2012'!$D$71)</f>
        <v>Yes</v>
      </c>
      <c r="CO21" s="543" t="str">
        <f>IF(ISBLANK('India 2012'!$D$72),"",'India 2012'!$D$72)</f>
        <v>Yes</v>
      </c>
      <c r="CP21" s="543" t="str">
        <f>IF(ISBLANK('India 2012'!$D$73),"",'India 2012'!$D$73)</f>
        <v>Yes</v>
      </c>
      <c r="CQ21" s="543" t="str">
        <f>IF(ISBLANK('India 2012'!$D$74),"",'India 2012'!$D$74)</f>
        <v>Yes</v>
      </c>
      <c r="CR21" s="543" t="str">
        <f>IF(ISBLANK('India 2012'!$D$75),"",'India 2012'!$D$75)</f>
        <v>Yes</v>
      </c>
      <c r="CS21" s="543" t="str">
        <f>IF(ISBLANK('India 2012'!$D$76),"",'India 2012'!$D$76)</f>
        <v>Yes</v>
      </c>
      <c r="CT21" s="543" t="str">
        <f>IF(ISBLANK('India 2012'!$D$77),"",'India 2012'!$D$77)</f>
        <v/>
      </c>
      <c r="CU21" s="542"/>
      <c r="CV21" s="543" t="str">
        <f>IF(ISBLANK('India 2012'!$F$66),"",'India 2012'!$F$66)</f>
        <v>Yes</v>
      </c>
      <c r="CW21" s="543" t="str">
        <f>IF(ISBLANK('India 2012'!$F$67),"",'India 2012'!$F$67)</f>
        <v>No</v>
      </c>
      <c r="CX21" s="543" t="str">
        <f>IF(ISBLANK('India 2012'!$F$68),"",'India 2012'!$F$68)</f>
        <v>No</v>
      </c>
      <c r="CY21" s="543" t="str">
        <f>IF(ISBLANK('India 2012'!$F$69),"",'India 2012'!$F$69)</f>
        <v>No</v>
      </c>
      <c r="CZ21" s="543" t="str">
        <f>IF(ISBLANK('India 2012'!$F$70),"",'India 2012'!$F$70)</f>
        <v>Yes</v>
      </c>
      <c r="DA21" s="543" t="str">
        <f>IF(ISBLANK('India 2012'!$F$71),"",'India 2012'!$F$71)</f>
        <v>Yes</v>
      </c>
      <c r="DB21" s="543" t="str">
        <f>IF(ISBLANK('India 2012'!$F$72),"",'India 2012'!$F$72)</f>
        <v>No</v>
      </c>
      <c r="DC21" s="543" t="str">
        <f>IF(ISBLANK('India 2012'!$F$73),"",'India 2012'!$F$73)</f>
        <v>Yes</v>
      </c>
      <c r="DD21" s="543" t="str">
        <f>IF(ISBLANK('India 2012'!$F$74),"",'India 2012'!$F$74)</f>
        <v>Yes</v>
      </c>
      <c r="DE21" s="543" t="str">
        <f>IF(ISBLANK('India 2012'!$F$75),"",'India 2012'!$F$75)</f>
        <v>Yes</v>
      </c>
      <c r="DF21" s="543" t="str">
        <f>IF(ISBLANK('India 2012'!$F$76),"",'India 2012'!$F$76)</f>
        <v>No</v>
      </c>
      <c r="DG21" s="543" t="str">
        <f>IF(ISBLANK('India 2012'!$F$77),"",'India 2012'!$F$77)</f>
        <v/>
      </c>
      <c r="DH21" s="544"/>
      <c r="DI21" s="543" t="str">
        <f>IF(ISBLANK('India 2012'!$G$66),"",'India 2012'!$G$66)</f>
        <v>Yes</v>
      </c>
      <c r="DJ21" s="543" t="str">
        <f>IF(ISBLANK('India 2012'!$G$67),"",'India 2012'!$G$67)</f>
        <v>No</v>
      </c>
      <c r="DK21" s="543" t="str">
        <f>IF(ISBLANK('India 2012'!$G$68),"",'India 2012'!$G$68)</f>
        <v>Yes</v>
      </c>
      <c r="DL21" s="543" t="str">
        <f>IF(ISBLANK('India 2012'!$G$69),"",'India 2012'!$G$69)</f>
        <v>No</v>
      </c>
      <c r="DM21" s="543" t="str">
        <f>IF(ISBLANK('India 2012'!$G$70),"",'India 2012'!$G$70)</f>
        <v>Yes</v>
      </c>
      <c r="DN21" s="543" t="str">
        <f>IF(ISBLANK('India 2012'!$G$71),"",'India 2012'!$G$71)</f>
        <v>Yes</v>
      </c>
      <c r="DO21" s="543" t="str">
        <f>IF(ISBLANK('India 2012'!$G$72),"",'India 2012'!$G$72)</f>
        <v>No</v>
      </c>
      <c r="DP21" s="543" t="str">
        <f>IF(ISBLANK('India 2012'!$G$73),"",'India 2012'!$G$73)</f>
        <v>Yes</v>
      </c>
      <c r="DQ21" s="543" t="str">
        <f>IF(ISBLANK('India 2012'!$G$74),"",'India 2012'!$G$74)</f>
        <v>Yes</v>
      </c>
      <c r="DR21" s="543" t="str">
        <f>IF(ISBLANK('India 2012'!$G$75),"",'India 2012'!$G$75)</f>
        <v>Yes</v>
      </c>
      <c r="DS21" s="543" t="str">
        <f>IF(ISBLANK('India 2012'!$G$76),"",'India 2012'!$G$76)</f>
        <v>Yes</v>
      </c>
      <c r="DT21" s="543" t="str">
        <f>IF(ISBLANK('India 2012'!$G$77),"",'India 2012'!$G$77)</f>
        <v/>
      </c>
      <c r="DU21" s="544"/>
      <c r="DV21" s="543" t="str">
        <f>IF(ISBLANK('India 2012'!$H$66),"",'India 2012'!$H$66)</f>
        <v>Yes</v>
      </c>
      <c r="DW21" s="543" t="str">
        <f>IF(ISBLANK('India 2012'!$H$67),"",'India 2012'!$H$67)</f>
        <v>Yes</v>
      </c>
      <c r="DX21" s="543" t="str">
        <f>IF(ISBLANK('India 2012'!$H$68),"",'India 2012'!$H$68)</f>
        <v>Yes</v>
      </c>
      <c r="DY21" s="543" t="str">
        <f>IF(ISBLANK('India 2012'!$H$69),"",'India 2012'!$H$69)</f>
        <v>No</v>
      </c>
      <c r="DZ21" s="543" t="str">
        <f>IF(ISBLANK('India 2012'!$H$70),"",'India 2012'!$H$70)</f>
        <v>Yes</v>
      </c>
      <c r="EA21" s="543" t="str">
        <f>IF(ISBLANK('India 2012'!$H$71),"",'India 2012'!$H$71)</f>
        <v>Yes</v>
      </c>
      <c r="EB21" s="543" t="str">
        <f>IF(ISBLANK('India 2012'!$H$72),"",'India 2012'!$H$72)</f>
        <v>No</v>
      </c>
      <c r="EC21" s="543" t="str">
        <f>IF(ISBLANK('India 2012'!$H$73),"",'India 2012'!$H$73)</f>
        <v>Yes</v>
      </c>
      <c r="ED21" s="543" t="str">
        <f>IF(ISBLANK('India 2012'!$H$74),"",'India 2012'!$H$74)</f>
        <v>No</v>
      </c>
      <c r="EE21" s="543" t="str">
        <f>IF(ISBLANK('India 2012'!$H$75),"",'India 2012'!$H$75)</f>
        <v>No</v>
      </c>
      <c r="EF21" s="543" t="str">
        <f>IF(ISBLANK('India 2012'!$H$76),"",'India 2012'!$H$76)</f>
        <v>Yes</v>
      </c>
      <c r="EG21" s="543" t="str">
        <f>IF(ISBLANK('India 2012'!$H$77),"",'India 2012'!$H$77)</f>
        <v/>
      </c>
      <c r="EH21" s="543" t="str">
        <f>IF(ISBLANK('India 2012'!$D$78),"",'India 2012'!$D$78)</f>
        <v>CycleBeads are provided in NGO programs and social marketing in select project sites.</v>
      </c>
      <c r="EI21" s="545"/>
      <c r="EJ21" s="546" t="str">
        <f>IF(ISBLANK('India 2012'!$H$80),"",'India 2012'!$H$80)</f>
        <v>Yes</v>
      </c>
      <c r="EK21" s="546" t="str">
        <f>IF(ISBLANK('India 2012'!$C$83),"",'India 2012'!$C$83)</f>
        <v>National Population Policy</v>
      </c>
      <c r="EL21" s="546" t="str">
        <f>IF(ISBLANK('India 2012'!$D$83),"",'India 2012'!$D$83)</f>
        <v>2000 - 2016</v>
      </c>
      <c r="EM21" s="546" t="str">
        <f>IF(ISBLANK('India 2012'!$F$83),"",'India 2012'!$F$83)</f>
        <v>Yes</v>
      </c>
      <c r="EN21" s="546" t="str">
        <f>IF(ISBLANK('India 2012'!$G$83),"",'India 2012'!$G$83)</f>
        <v>Yes</v>
      </c>
      <c r="EO21" s="546" t="str">
        <f>IF(ISBLANK('India 2012'!$F$84),"",'India 2012'!$F$84)</f>
        <v>No</v>
      </c>
      <c r="EP21" s="546" t="str">
        <f>IF(ISBLANK('India 2012'!$E$85),"",'India 2012'!$E$85)</f>
        <v>N/A</v>
      </c>
      <c r="EQ21" s="546" t="str">
        <f>IF(ISBLANK('India 2012'!$E$86),"",'India 2012'!$E$86)</f>
        <v>N/A</v>
      </c>
      <c r="ER21" s="546" t="str">
        <f>IF(ISBLANK('India 2012'!$H$87),"",'India 2012'!$H$87)</f>
        <v>No</v>
      </c>
      <c r="ES21" s="546" t="str">
        <f>IF(ISBLANK('India 2012'!$D$88),"",'India 2012'!$D$88)</f>
        <v>N/A</v>
      </c>
      <c r="ET21" s="546" t="str">
        <f>IF(ISBLANK('India 2012'!$H$89),"",'India 2012'!$H$89)</f>
        <v>Yes</v>
      </c>
      <c r="EU21" s="546" t="str">
        <f>IF(ISBLANK('India 2012'!$D$90),"",'India 2012'!$D$90)</f>
        <v>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v>
      </c>
      <c r="EV21" s="546" t="str">
        <f>IF(ISBLANK('India 2012'!$H$91),"",'India 2012'!$H$91)</f>
        <v>Yes</v>
      </c>
      <c r="EW21" s="546" t="str">
        <f>IF(ISBLANK('India 2012'!$C$94),"",'India 2012'!$C$94)</f>
        <v>Injectables</v>
      </c>
      <c r="EX21" s="546" t="str">
        <f>IF(ISBLANK('India 2012'!$E$94),"",'India 2012'!$E$94)</f>
        <v>N/A - injectables are not available in the public sector.</v>
      </c>
      <c r="EY21" s="546" t="str">
        <f>IF(ISBLANK('India 2012'!$G$94),"",'India 2012'!$G$94)</f>
        <v>Only qualified allopathic private practitioners are allowed to provide the injectable contraceptive.</v>
      </c>
      <c r="EZ21" s="546" t="str">
        <f>IF(ISBLANK('India 2012'!$C$95),"",'India 2012'!$C$95)</f>
        <v/>
      </c>
      <c r="FA21" s="546" t="str">
        <f>IF(ISBLANK('India 2012'!$E$95),"",'India 2012'!$E$95)</f>
        <v/>
      </c>
      <c r="FB21" s="546" t="str">
        <f>IF(ISBLANK('India 2012'!$G$95),"",'India 2012'!$G$95)</f>
        <v/>
      </c>
      <c r="FC21" s="546" t="str">
        <f>IF(ISBLANK('India 2012'!$C$96),"",'India 2012'!$C$96)</f>
        <v/>
      </c>
      <c r="FD21" s="546" t="str">
        <f>IF(ISBLANK('India 2012'!$E$96),"",'India 2012'!$E$96)</f>
        <v/>
      </c>
      <c r="FE21" s="546" t="str">
        <f>IF(ISBLANK('India 2012'!$G$96),"",'India 2012'!$G$96)</f>
        <v/>
      </c>
      <c r="FF21" s="550"/>
      <c r="FG21" s="546" t="str">
        <f>IF(ISBLANK('India 2012'!$D$99),"",'India 2012'!$D$99)</f>
        <v>No</v>
      </c>
      <c r="FH21" s="546" t="str">
        <f>IF(ISBLANK('India 2012'!$E$99),"",'India 2012'!$E$99)</f>
        <v/>
      </c>
      <c r="FI21" s="546" t="str">
        <f>IF(ISBLANK('India 2012'!$H$99),"",'India 2012'!$H$99)</f>
        <v/>
      </c>
      <c r="FJ21" s="546" t="str">
        <f>IF(ISBLANK('India 2012'!$D$100),"",'India 2012'!$D$100)</f>
        <v>No</v>
      </c>
      <c r="FK21" s="546" t="str">
        <f>IF(ISBLANK('India 2012'!$E$100),"",'India 2012'!$E$100)</f>
        <v/>
      </c>
      <c r="FL21" s="546" t="str">
        <f>IF(ISBLANK('India 2012'!$H$100),"",'India 2012'!$H$100)</f>
        <v/>
      </c>
      <c r="FM21" s="546" t="str">
        <f>IF(ISBLANK('India 2012'!$D$101),"",'India 2012'!$D$101)</f>
        <v>No</v>
      </c>
      <c r="FN21" s="546" t="str">
        <f>IF(ISBLANK('India 2012'!$E$101),"",'India 2012'!$E$101)</f>
        <v/>
      </c>
      <c r="FO21" s="546" t="str">
        <f>IF(ISBLANK('India 2012'!$H$101),"",'India 2012'!$H$101)</f>
        <v/>
      </c>
      <c r="FP21" s="547"/>
      <c r="FQ21" s="546" t="str">
        <f>IF(ISBLANK('India 2012'!$G$104),"",'India 2012'!$G$104)</f>
        <v>No</v>
      </c>
      <c r="FR21" s="546" t="str">
        <f>IF(ISBLANK('India 2012'!$G$105),"",'India 2012'!$G$105)</f>
        <v>No</v>
      </c>
      <c r="FS21" s="546" t="str">
        <f>IF(ISBLANK('India 2012'!$G$106),"",'India 2012'!$G$106)</f>
        <v>N/A</v>
      </c>
      <c r="FT21" s="546" t="str">
        <f>IF(ISBLANK('India 2012'!$D$107),"",'India 2012'!$D$107)</f>
        <v>N/A</v>
      </c>
      <c r="FU21" s="547"/>
      <c r="FV21" s="546" t="str">
        <f>IF(ISBLANK('India 2012'!$G$109),"",'India 2012'!$G$109)</f>
        <v>Yes</v>
      </c>
      <c r="FW21" s="546" t="str">
        <f>IF(ISBLANK('India 2012'!$G$110),"",'India 2012'!$G$110)</f>
        <v>No</v>
      </c>
      <c r="FX21" s="546" t="str">
        <f>IF(ISBLANK('India 2012'!$G$111),"",'India 2012'!$G$111)</f>
        <v>No</v>
      </c>
      <c r="FY21" s="546" t="str">
        <f>IF(ISBLANK('India 2012'!$G$112),"",'India 2012'!$G$112)</f>
        <v>No</v>
      </c>
      <c r="FZ21" s="546" t="str">
        <f>IF(ISBLANK('India 2012'!$G$113),"",'India 2012'!$G$113)</f>
        <v>Yes</v>
      </c>
      <c r="GA21" s="546" t="str">
        <f>IF(ISBLANK('India 2012'!$G$114),"",'India 2012'!$G$114)</f>
        <v>Yes</v>
      </c>
      <c r="GB21" s="546" t="str">
        <f>IF(ISBLANK('India 2012'!$G$115),"",'India 2012'!$G$115)</f>
        <v>No</v>
      </c>
      <c r="GC21" s="546" t="str">
        <f>IF(ISBLANK('India 2012'!$G$116),"",'India 2012'!$G$116)</f>
        <v>Yes</v>
      </c>
      <c r="GD21" s="546" t="str">
        <f>IF(ISBLANK('India 2012'!$G$117),"",'India 2012'!$G$117)</f>
        <v>No</v>
      </c>
      <c r="GE21" s="546" t="str">
        <f>IF(ISBLANK('India 2012'!$G$118),"",'India 2012'!$G$118)</f>
        <v>No</v>
      </c>
      <c r="GF21" s="546" t="str">
        <f>IF(ISBLANK('India 2012'!$F$119),"",'India 2012'!$F$119)</f>
        <v>N/A</v>
      </c>
      <c r="GG21" s="546">
        <f>IF(ISBLANK('India 2012'!$F$120),"",'India 2012'!$F$120)</f>
        <v>2011</v>
      </c>
      <c r="GH21" s="546" t="str">
        <f>IF(ISBLANK('India 2012'!$D$121),"",'India 2012'!$D$121)</f>
        <v>National List of Essential Medicines of India</v>
      </c>
      <c r="GI21" s="546" t="str">
        <f>IF(ISBLANK('India 2012'!$D$122),"",'India 2012'!$D$122)</f>
        <v/>
      </c>
      <c r="GJ21" s="547"/>
      <c r="GK21" s="546" t="str">
        <f>IF(ISBLANK('India 2012'!$F$124),"",'India 2012'!$F$124)</f>
        <v>N/A</v>
      </c>
      <c r="GL21" s="546" t="str">
        <f>IF(ISBLANK('India 2012'!$G$125),"",'India 2012'!$G$125)</f>
        <v>N/A</v>
      </c>
      <c r="GM21" s="546" t="str">
        <f>IF(ISBLANK('India 2012'!$G$126),"",'India 2012'!$G$126)</f>
        <v>N/A</v>
      </c>
      <c r="GN21" s="546" t="str">
        <f>IF(ISBLANK('India 2012'!$G$127),"",'India 2012'!$G$127)</f>
        <v>N/A</v>
      </c>
      <c r="GO21" s="546" t="str">
        <f>IF(ISBLANK('India 2012'!$G$128),"",'India 2012'!$G$128)</f>
        <v>N/A</v>
      </c>
      <c r="GP21" s="546" t="str">
        <f>IF(ISBLANK('India 2012'!$D$129),"",'India 2012'!$D$129)</f>
        <v>Document not available on IMF's website</v>
      </c>
      <c r="GQ21" s="555"/>
      <c r="GR21" s="548" t="str">
        <f>IF(ISBLANK('India 2012'!$G$131),"",'India 2012'!$G$131)</f>
        <v>No</v>
      </c>
      <c r="GS21" s="549"/>
      <c r="GT21" s="548" t="str">
        <f>IF(ISBLANK('India 2012'!$G$133),"",'India 2012'!$G$133)</f>
        <v>No</v>
      </c>
      <c r="GU21" s="548" t="str">
        <f>IF(ISBLANK('India 2012'!$G$134),"",'India 2012'!$G$134)</f>
        <v>N/A</v>
      </c>
      <c r="GV21" s="548" t="str">
        <f>IF(ISBLANK('India 2012'!$G$135),"",'India 2012'!$G$135)</f>
        <v>N/A</v>
      </c>
      <c r="GW21" s="548" t="str">
        <f>IF(ISBLANK('India 2012'!$G$136),"",'India 2012'!$G$136)</f>
        <v>N/A</v>
      </c>
      <c r="GX21" s="548" t="str">
        <f>IF(ISBLANK('India 2012'!$G$137),"",'India 2012'!$G$137)</f>
        <v>No</v>
      </c>
      <c r="GY21" s="548" t="str">
        <f>IF(ISBLANK('India 2012'!$G$138),"",'India 2012'!$G$138)</f>
        <v>No</v>
      </c>
      <c r="GZ21" s="548" t="str">
        <f>IF(ISBLANK('India 2012'!$G$139),"",'India 2012'!$G$139)</f>
        <v>N/A</v>
      </c>
      <c r="HA21" s="548" t="str">
        <f>IF(ISBLANK('India 2012'!$G$140),"",'India 2012'!$G$140)</f>
        <v>No</v>
      </c>
      <c r="HB21" s="548" t="str">
        <f>IF(ISBLANK('India 2012'!$G$141),"",'India 2012'!$G$141)</f>
        <v>N/A</v>
      </c>
      <c r="HC21" s="548" t="str">
        <f>IF(ISBLANK('India 2012'!$F$142),"",'India 2012'!$F$142)</f>
        <v>01/11-12/11</v>
      </c>
      <c r="HD21" s="548" t="str">
        <f>IF(ISBLANK('India 2012'!$F$143),"",'India 2012'!$F$143)</f>
        <v>Government of India</v>
      </c>
      <c r="HE21" s="549"/>
      <c r="HF21" s="548" t="str">
        <f>IF(ISBLANK('India 2012'!$G$145),"",'India 2012'!$G$145)</f>
        <v>No</v>
      </c>
      <c r="HG21" s="548" t="str">
        <f>IF(ISBLANK('India 2012'!$G$146),"",'India 2012'!$G$146)</f>
        <v>No</v>
      </c>
      <c r="HH21" s="551" t="str">
        <f>IF(ISBLANK('India 2012'!$D$147),"",'India 2012'!$D$147)</f>
        <v>India has limited contraceptive choices, with the unavailability of injectable contraceptives a particular gap; the contraceptives are centrally procured. Short sporadic stockouts at the service delivery level may occur at times, but are usually not prolonged.</v>
      </c>
      <c r="HI21" s="159" t="s">
        <v>497</v>
      </c>
    </row>
    <row r="22" spans="1:217" ht="39.950000000000003" customHeight="1">
      <c r="A22" s="263" t="s">
        <v>518</v>
      </c>
      <c r="B22" s="154"/>
      <c r="C22" s="536" t="str">
        <f>IF(ISBLANK('Kenya 2012'!$H$12),"",'Kenya 2012'!$H$12)</f>
        <v>Yes</v>
      </c>
      <c r="D22" s="536" t="str">
        <f>IF(ISBLANK('Kenya 2012'!$D$13),"",'Kenya 2012'!$D$13)</f>
        <v>Family Planning Logistics Working Group</v>
      </c>
      <c r="E22" s="557"/>
      <c r="F22" s="536" t="str">
        <f>IF(ISBLANK('Kenya 2012'!$D$15),"",'Kenya 2012'!$D$15)</f>
        <v>Yes</v>
      </c>
      <c r="G22" s="536" t="str">
        <f>IF(ISBLANK('Kenya 2012'!$F$15),"",'Kenya 2012'!$F$15)</f>
        <v>Population Services International</v>
      </c>
      <c r="H22" s="536" t="str">
        <f>IF(ISBLANK('Kenya 2012'!$D$16),"",'Kenya 2012'!$D$16)</f>
        <v>Yes</v>
      </c>
      <c r="I22" s="536" t="str">
        <f>IF(ISBLANK('Kenya 2012'!$F$16),"",'Kenya 2012'!$F$16)</f>
        <v>Management Sciences for Health (MSH), Marie Stopes Kenya, Family Health Options Kenya (FHOK)</v>
      </c>
      <c r="J22" s="536" t="str">
        <f>IF(ISBLANK('Kenya 2012'!$D$17),"",'Kenya 2012'!$D$17)</f>
        <v>No</v>
      </c>
      <c r="K22" s="536" t="str">
        <f>IF(ISBLANK('Kenya 2012'!$F$17),"",'Kenya 2012'!$F$17)</f>
        <v/>
      </c>
      <c r="L22" s="536" t="str">
        <f>IF(ISBLANK('Kenya 2012'!$D$18),"",'Kenya 2012'!$D$18)</f>
        <v>Yes</v>
      </c>
      <c r="M22" s="536" t="str">
        <f>IF(ISBLANK('Kenya 2012'!$F$18),"",'Kenya 2012'!$F$18)</f>
        <v>USAID, KfW, DFID, World Bank</v>
      </c>
      <c r="N22" s="536" t="str">
        <f>IF(ISBLANK('Kenya 2012'!$D$19),"",'Kenya 2012'!$D$19)</f>
        <v>Yes</v>
      </c>
      <c r="O22" s="536" t="str">
        <f>IF(ISBLANK('Kenya 2012'!$F$19),"",'Kenya 2012'!$F$19)</f>
        <v>UNFPA</v>
      </c>
      <c r="P22" s="536" t="str">
        <f>IF(ISBLANK('Kenya 2012'!$D$20),"",'Kenya 2012'!$D$20)</f>
        <v>Yes</v>
      </c>
      <c r="Q22" s="536" t="str">
        <f>IF(ISBLANK('Kenya 2012'!$F$20),"",'Kenya 2012'!$F$20)</f>
        <v>Division of Reproductive Health, Family Planning Program</v>
      </c>
      <c r="R22" s="536" t="str">
        <f>IF(ISBLANK('Kenya 2012'!$D$21),"",'Kenya 2012'!$D$21)</f>
        <v>Yes</v>
      </c>
      <c r="S22" s="536" t="str">
        <f>IF(ISBLANK('Kenya 2012'!$F$21),"",'Kenya 2012'!$F$21)</f>
        <v>Kenya Medical Supplies Agency</v>
      </c>
      <c r="T22" s="536" t="str">
        <f>IF(ISBLANK('Kenya 2012'!$D$22),"",'Kenya 2012'!$D$22)</f>
        <v>No</v>
      </c>
      <c r="U22" s="536" t="str">
        <f>IF(ISBLANK('Kenya 2012'!$F$22),"",'Kenya 2012'!$F$22)</f>
        <v/>
      </c>
      <c r="V22" s="536" t="str">
        <f>IF(ISBLANK('Kenya 2012'!$D$23),"",'Kenya 2012'!$D$23)</f>
        <v/>
      </c>
      <c r="W22" s="536" t="str">
        <f>IF(ISBLANK('Kenya 2012'!$F$23),"",'Kenya 2012'!$F$23)</f>
        <v/>
      </c>
      <c r="X22" s="536" t="str">
        <f>IF(ISBLANK('Kenya 2012'!$H$24),"",'Kenya 2012'!$H$24)</f>
        <v>3-5 times</v>
      </c>
      <c r="Y22" s="536" t="str">
        <f>IF(ISBLANK('Kenya 2012'!$H$25),"",'Kenya 2012'!$H$25)</f>
        <v>No</v>
      </c>
      <c r="Z22" s="536" t="str">
        <f>IF(ISBLANK('Kenya 2012'!$D$26),"",'Kenya 2012'!$D$26)</f>
        <v>Yes</v>
      </c>
      <c r="AA22" s="536" t="str">
        <f>IF(ISBLANK('Kenya 2012'!$F$26),"",'Kenya 2012'!$F$26)</f>
        <v>Ministry of Public Health and Sanitation</v>
      </c>
      <c r="AB22" s="536" t="str">
        <f>IF(ISBLANK('Kenya 2012'!$H$26),"",'Kenya 2012'!$H$26)</f>
        <v>Director of Public Health and Sanitation</v>
      </c>
      <c r="AC22" s="155"/>
      <c r="AD22" s="537" t="str">
        <f>IF(ISBLANK('Kenya 2012'!$F$28),"",'Kenya 2012'!$F$28)</f>
        <v>July</v>
      </c>
      <c r="AE22" s="537" t="str">
        <f>IF(ISBLANK('Kenya 2012'!$H$28),"",'Kenya 2012'!$H$28)</f>
        <v>June</v>
      </c>
      <c r="AF22" s="538">
        <f>IF(ISBLANK('Kenya 2012'!$G$29),"",'Kenya 2012'!$G$29)</f>
        <v>7464045</v>
      </c>
      <c r="AG22" s="535" t="str">
        <f>IF(ISBLANK('Kenya 2012'!$E$30),"",'Kenya 2012'!$E$30)</f>
        <v>07/10 - 06/11</v>
      </c>
      <c r="AH22" s="535" t="str">
        <f>IF(ISBLANK('Kenya 2012'!$G$30),"",'Kenya 2012'!$G$30)</f>
        <v>Division of Reproductive Health with TA from Management Sciences for Health/Strengthening Pharmaceutical Systems Program</v>
      </c>
      <c r="AI22" s="535" t="str">
        <f>IF(ISBLANK('Kenya 2012'!$H$31),"",'Kenya 2012'!$H$31)</f>
        <v>Yes</v>
      </c>
      <c r="AJ22" s="538" t="str">
        <f>IF(ISBLANK('Kenya 2012'!$H$32),"",'Kenya 2012'!$H$32)</f>
        <v>Yes</v>
      </c>
      <c r="AK22" s="538">
        <f>IF(ISBLANK('Kenya 2012'!$E$35),"",'Kenya 2012'!$E$35)</f>
        <v>6762613.1953428201</v>
      </c>
      <c r="AL22" s="537" t="str">
        <f>IF(ISBLANK('Kenya 2012'!$F$35),"",'Kenya 2012'!$F$35)</f>
        <v>07/10 - 06/11</v>
      </c>
      <c r="AM22" s="537" t="str">
        <f>IF(ISBLANK('Kenya 2012'!$G$35),"",'Kenya 2012'!$G$35)</f>
        <v>Ministry Records</v>
      </c>
      <c r="AN22" s="537" t="str">
        <f>IF(ISBLANK('Kenya 2012'!$H$35),"",'Kenya 2012'!$H$35)</f>
        <v>Exchange rate US$1 = Ksh 77.3</v>
      </c>
      <c r="AO22" s="537" t="str">
        <f>IF(ISBLANK('Kenya 2012'!$H$37),"",'Kenya 2012'!$H$37)</f>
        <v>Yes</v>
      </c>
      <c r="AP22" s="537" t="str">
        <f>IF(ISBLANK('Kenya 2012'!$D$40),"",'Kenya 2012'!$D$40)</f>
        <v>Yes</v>
      </c>
      <c r="AQ22" s="537" t="str">
        <f>IF(ISBLANK('Kenya 2012'!$D$41),"",'Kenya 2012'!$D$41)</f>
        <v>Taxes</v>
      </c>
      <c r="AR22" s="538">
        <f>IF(ISBLANK('Kenya 2012'!$E$40),"",'Kenya 2012'!$E$40)</f>
        <v>6762613.1953428201</v>
      </c>
      <c r="AS22" s="538" t="str">
        <f>IF(ISBLANK('Kenya 2012'!$F$40),"",'Kenya 2012'!$F$40)</f>
        <v>07/10 - 06/11</v>
      </c>
      <c r="AT22" s="538" t="str">
        <f>IF(ISBLANK('Kenya 2012'!$G$40),"",'Kenya 2012'!$G$40)</f>
        <v xml:space="preserve">MOH </v>
      </c>
      <c r="AU22" s="537" t="str">
        <f>IF(ISBLANK('Kenya 2012'!$H$40),"",'Kenya 2012'!$H$40)</f>
        <v>Exchange rate used: US$1 = Ksh 77.3</v>
      </c>
      <c r="AV22" s="537" t="str">
        <f>IF(ISBLANK('Kenya 2012'!$D$42),"",'Kenya 2012'!$D$42)</f>
        <v>Yes</v>
      </c>
      <c r="AW22" s="538" t="str">
        <f>IF(ISBLANK('Kenya 2012'!$D$43),"",'Kenya 2012'!$D$43)</f>
        <v>World Bank Total War Against HIV and AIDS (TOWA) funds used for male and female condoms for the National AIDS Council Control Council</v>
      </c>
      <c r="AX22" s="538">
        <f>IF(ISBLANK('Kenya 2012'!$E$42),"",'Kenya 2012'!$E$42)</f>
        <v>4473952</v>
      </c>
      <c r="AY22" s="538" t="str">
        <f>IF(ISBLANK('Kenya 2012'!$F$42),"",'Kenya 2012'!$F$42)</f>
        <v>07/10 - 06/11</v>
      </c>
      <c r="AZ22" s="538" t="str">
        <f>IF(ISBLANK('Kenya 2012'!$G$42),"",'Kenya 2012'!$G$42)</f>
        <v>RHInterchange</v>
      </c>
      <c r="BA22" s="537" t="str">
        <f>IF(ISBLANK('Kenya 2012'!$H$42),"",'Kenya 2012'!$H$42)</f>
        <v/>
      </c>
      <c r="BB22" s="539">
        <f>IF(ISBLANK('Kenya 2012'!$E$44),"",'Kenya 2012'!$E$44)</f>
        <v>11236565.19534282</v>
      </c>
      <c r="BC22" s="537" t="str">
        <f>IF(ISBLANK('Kenya 2012'!$H$44),"",'Kenya 2012'!$H$44)</f>
        <v/>
      </c>
      <c r="BD22" s="540"/>
      <c r="BE22" s="537" t="str">
        <f>IF(ISBLANK('Kenya 2012'!$D$48),"",'Kenya 2012'!$D$48)</f>
        <v>Yes</v>
      </c>
      <c r="BF22" s="538" t="str">
        <f>IF(ISBLANK('Kenya 2012'!$D$49),"",'Kenya 2012'!$D$49)</f>
        <v>USAID ($1,946,626), UNFPA ($2,664,383)</v>
      </c>
      <c r="BG22" s="538">
        <f>IF(ISBLANK('Kenya 2012'!$E$48),"",'Kenya 2012'!$E$48)</f>
        <v>4611009</v>
      </c>
      <c r="BH22" s="538" t="str">
        <f>IF(ISBLANK('Kenya 2012'!$F$48),"",'Kenya 2012'!$F$48)</f>
        <v>07/10 - 06/11</v>
      </c>
      <c r="BI22" s="538" t="str">
        <f>IF(ISBLANK('Kenya 2012'!$G$48),"",'Kenya 2012'!$G$48)</f>
        <v>RHInterchange</v>
      </c>
      <c r="BJ22" s="537" t="str">
        <f>IF(ISBLANK('Kenya 2012'!$H$48),"",'Kenya 2012'!$H$48)</f>
        <v xml:space="preserve">This represents the commodities shipped during the fiscal year. Most of the procurements were ordered before this time period though. For example, USAID funded only $411,391 worth of procurements through KEMSA for FY2010/11. The other USAID procurements were ordered earlier but delivered during the fiscal year. Over 99% of the value of the UNFPA procurements were from commitments prior to this fiscal year. </v>
      </c>
      <c r="BK22" s="537" t="str">
        <f>IF(ISBLANK('Kenya 2012'!$D$50),"",'Kenya 2012'!$D$50)</f>
        <v>No</v>
      </c>
      <c r="BL22" s="538">
        <f>IF(ISBLANK('Kenya 2012'!$E$50),"",'Kenya 2012'!$E$50)</f>
        <v>0</v>
      </c>
      <c r="BM22" s="538" t="str">
        <f>IF(ISBLANK('Kenya 2012'!$F$50),"",'Kenya 2012'!$F$50)</f>
        <v>07/10 - 06/11</v>
      </c>
      <c r="BN22" s="538" t="str">
        <f>IF(ISBLANK('Kenya 2012'!$G$50),"",'Kenya 2012'!$G$50)</f>
        <v/>
      </c>
      <c r="BO22" s="538" t="str">
        <f>IF(ISBLANK('Kenya 2012'!$H$50),"",'Kenya 2012'!$H$50)</f>
        <v/>
      </c>
      <c r="BP22" s="537" t="str">
        <f>IF(ISBLANK('Kenya 2012'!$D$51),"",'Kenya 2012'!$D$51)</f>
        <v>No</v>
      </c>
      <c r="BQ22" s="538">
        <f>IF(ISBLANK('Kenya 2012'!$E$51),"",'Kenya 2012'!$E$51)</f>
        <v>0</v>
      </c>
      <c r="BR22" s="537" t="str">
        <f>IF(ISBLANK('Kenya 2012'!$F$51),"",'Kenya 2012'!$F$51)</f>
        <v>07/10 - 06/11</v>
      </c>
      <c r="BS22" s="538" t="str">
        <f>IF(ISBLANK('Kenya 2012'!$G$51),"",'Kenya 2012'!$G$51)</f>
        <v/>
      </c>
      <c r="BT22" s="538" t="str">
        <f>IF(ISBLANK('Kenya 2012'!$H$51),"",'Kenya 2012'!$H$51)</f>
        <v/>
      </c>
      <c r="BU22" s="539">
        <f>IF(ISBLANK('Kenya 2012'!$E$52),"",'Kenya 2012'!$E$52)</f>
        <v>4611009</v>
      </c>
      <c r="BV22" s="538" t="str">
        <f>IF(ISBLANK('Kenya 2012'!$H$52),"",'Kenya 2012'!$H$52)</f>
        <v/>
      </c>
      <c r="BW22" s="541">
        <f>IF(ISBLANK('Kenya 2012'!$F$55),"",'Kenya 2012'!$F$55)</f>
        <v>0.70904007495638965</v>
      </c>
      <c r="BX22" s="537" t="str">
        <f>IF(ISBLANK('Kenya 2012'!$G$55),"",'Kenya 2012'!$G$55)</f>
        <v/>
      </c>
      <c r="BY22" s="541">
        <f>IF(ISBLANK('Kenya 2012'!$F$56),"",'Kenya 2012'!$F$56)</f>
        <v>2.1231884581808953</v>
      </c>
      <c r="BZ22" s="537" t="str">
        <f>IF(ISBLANK('Kenya 2012'!$G$56),"",'Kenya 2012'!$G$56)</f>
        <v/>
      </c>
      <c r="CA22" s="537" t="str">
        <f>IF(ISBLANK('Kenya 2012'!$F$57),"",'Kenya 2012'!$F$57)</f>
        <v/>
      </c>
      <c r="CB22" s="537" t="str">
        <f>IF(ISBLANK('Kenya 2012'!$G$57),"",'Kenya 2012'!$G$57)</f>
        <v/>
      </c>
      <c r="CC22" s="537" t="str">
        <f>IF(ISBLANK('Kenya 2012'!$F$59),"",'Kenya 2012'!$F$59)</f>
        <v>The government (e.g., Central Medical Stores, MOH logistics unit, MOH procurement unit)</v>
      </c>
      <c r="CD22" s="537" t="str">
        <f>IF(ISBLANK('Kenya 2012'!$F$60),"",'Kenya 2012'!$F$60)</f>
        <v>Kenya Medical Supplies Agency</v>
      </c>
      <c r="CE22" s="537" t="str">
        <f>IF(ISBLANK('Kenya 2012'!$F$61),"",'Kenya 2012'!$F$61)</f>
        <v>Yes</v>
      </c>
      <c r="CF22" s="537" t="str">
        <f>IF(ISBLANK('Kenya 2012'!$D$62),"",'Kenya 2012'!$D$62)</f>
        <v/>
      </c>
      <c r="CG22" s="262"/>
      <c r="CH22" s="542"/>
      <c r="CI22" s="543" t="str">
        <f>IF(ISBLANK('Kenya 2012'!$D$66),"",'Kenya 2012'!$D$66)</f>
        <v>Yes</v>
      </c>
      <c r="CJ22" s="543" t="str">
        <f>IF(ISBLANK('Kenya 2012'!$D$67),"",'Kenya 2012'!$D$67)</f>
        <v>Yes</v>
      </c>
      <c r="CK22" s="543" t="str">
        <f>IF(ISBLANK('Kenya 2012'!$D$68),"",'Kenya 2012'!$D$68)</f>
        <v>Yes</v>
      </c>
      <c r="CL22" s="543" t="str">
        <f>IF(ISBLANK('Kenya 2012'!$D$69),"",'Kenya 2012'!$D$69)</f>
        <v>Yes</v>
      </c>
      <c r="CM22" s="543" t="str">
        <f>IF(ISBLANK('Kenya 2012'!$D$70),"",'Kenya 2012'!$D$70)</f>
        <v>Yes</v>
      </c>
      <c r="CN22" s="543" t="str">
        <f>IF(ISBLANK('Kenya 2012'!$D$71),"",'Kenya 2012'!$D$71)</f>
        <v>Yes</v>
      </c>
      <c r="CO22" s="543" t="str">
        <f>IF(ISBLANK('Kenya 2012'!$D$72),"",'Kenya 2012'!$D$72)</f>
        <v>Yes</v>
      </c>
      <c r="CP22" s="543" t="str">
        <f>IF(ISBLANK('Kenya 2012'!$D$73),"",'Kenya 2012'!$D$73)</f>
        <v>Yes</v>
      </c>
      <c r="CQ22" s="543" t="str">
        <f>IF(ISBLANK('Kenya 2012'!$D$74),"",'Kenya 2012'!$D$74)</f>
        <v>Yes</v>
      </c>
      <c r="CR22" s="543" t="str">
        <f>IF(ISBLANK('Kenya 2012'!$D$75),"",'Kenya 2012'!$D$75)</f>
        <v>Yes</v>
      </c>
      <c r="CS22" s="543" t="str">
        <f>IF(ISBLANK('Kenya 2012'!$D$76),"",'Kenya 2012'!$D$76)</f>
        <v>No</v>
      </c>
      <c r="CT22" s="543" t="str">
        <f>IF(ISBLANK('Kenya 2012'!$D$77),"",'Kenya 2012'!$D$77)</f>
        <v>Foaming Tablets</v>
      </c>
      <c r="CU22" s="542"/>
      <c r="CV22" s="543" t="str">
        <f>IF(ISBLANK('Kenya 2012'!$F$66),"",'Kenya 2012'!$F$66)</f>
        <v>Yes</v>
      </c>
      <c r="CW22" s="543" t="str">
        <f>IF(ISBLANK('Kenya 2012'!$F$67),"",'Kenya 2012'!$F$67)</f>
        <v>Yes</v>
      </c>
      <c r="CX22" s="543" t="str">
        <f>IF(ISBLANK('Kenya 2012'!$F$68),"",'Kenya 2012'!$F$68)</f>
        <v>Yes</v>
      </c>
      <c r="CY22" s="543" t="str">
        <f>IF(ISBLANK('Kenya 2012'!$F$69),"",'Kenya 2012'!$F$69)</f>
        <v>Yes</v>
      </c>
      <c r="CZ22" s="543" t="str">
        <f>IF(ISBLANK('Kenya 2012'!$F$70),"",'Kenya 2012'!$F$70)</f>
        <v>Yes</v>
      </c>
      <c r="DA22" s="543" t="str">
        <f>IF(ISBLANK('Kenya 2012'!$F$71),"",'Kenya 2012'!$F$71)</f>
        <v>Yes</v>
      </c>
      <c r="DB22" s="543" t="str">
        <f>IF(ISBLANK('Kenya 2012'!$F$72),"",'Kenya 2012'!$F$72)</f>
        <v>Yes</v>
      </c>
      <c r="DC22" s="543" t="str">
        <f>IF(ISBLANK('Kenya 2012'!$F$73),"",'Kenya 2012'!$F$73)</f>
        <v>Yes</v>
      </c>
      <c r="DD22" s="543" t="str">
        <f>IF(ISBLANK('Kenya 2012'!$F$74),"",'Kenya 2012'!$F$74)</f>
        <v>Yes</v>
      </c>
      <c r="DE22" s="543" t="str">
        <f>IF(ISBLANK('Kenya 2012'!$F$75),"",'Kenya 2012'!$F$75)</f>
        <v>Yes</v>
      </c>
      <c r="DF22" s="543" t="str">
        <f>IF(ISBLANK('Kenya 2012'!$F$76),"",'Kenya 2012'!$F$76)</f>
        <v>Yes</v>
      </c>
      <c r="DG22" s="543" t="str">
        <f>IF(ISBLANK('Kenya 2012'!$F$77),"",'Kenya 2012'!$F$77)</f>
        <v/>
      </c>
      <c r="DH22" s="544"/>
      <c r="DI22" s="543" t="str">
        <f>IF(ISBLANK('Kenya 2012'!$G$66),"",'Kenya 2012'!$G$66)</f>
        <v>Yes</v>
      </c>
      <c r="DJ22" s="543" t="str">
        <f>IF(ISBLANK('Kenya 2012'!$G$67),"",'Kenya 2012'!$G$67)</f>
        <v>Yes</v>
      </c>
      <c r="DK22" s="543" t="str">
        <f>IF(ISBLANK('Kenya 2012'!$G$68),"",'Kenya 2012'!$G$68)</f>
        <v>Yes</v>
      </c>
      <c r="DL22" s="543" t="str">
        <f>IF(ISBLANK('Kenya 2012'!$G$69),"",'Kenya 2012'!$G$69)</f>
        <v>Yes</v>
      </c>
      <c r="DM22" s="543" t="str">
        <f>IF(ISBLANK('Kenya 2012'!$G$70),"",'Kenya 2012'!$G$70)</f>
        <v>Yes</v>
      </c>
      <c r="DN22" s="543" t="str">
        <f>IF(ISBLANK('Kenya 2012'!$G$71),"",'Kenya 2012'!$G$71)</f>
        <v>Yes</v>
      </c>
      <c r="DO22" s="543" t="str">
        <f>IF(ISBLANK('Kenya 2012'!$G$72),"",'Kenya 2012'!$G$72)</f>
        <v>Yes</v>
      </c>
      <c r="DP22" s="543" t="str">
        <f>IF(ISBLANK('Kenya 2012'!$G$73),"",'Kenya 2012'!$G$73)</f>
        <v>Yes</v>
      </c>
      <c r="DQ22" s="543" t="str">
        <f>IF(ISBLANK('Kenya 2012'!$G$74),"",'Kenya 2012'!$G$74)</f>
        <v>Yes</v>
      </c>
      <c r="DR22" s="543" t="str">
        <f>IF(ISBLANK('Kenya 2012'!$G$75),"",'Kenya 2012'!$G$75)</f>
        <v>Yes</v>
      </c>
      <c r="DS22" s="543" t="str">
        <f>IF(ISBLANK('Kenya 2012'!$G$76),"",'Kenya 2012'!$G$76)</f>
        <v>No</v>
      </c>
      <c r="DT22" s="543" t="str">
        <f>IF(ISBLANK('Kenya 2012'!$G$77),"",'Kenya 2012'!$G$77)</f>
        <v>Foaming Tablets</v>
      </c>
      <c r="DU22" s="544"/>
      <c r="DV22" s="543" t="str">
        <f>IF(ISBLANK('Kenya 2012'!$H$66),"",'Kenya 2012'!$H$66)</f>
        <v>Yes</v>
      </c>
      <c r="DW22" s="543" t="str">
        <f>IF(ISBLANK('Kenya 2012'!$H$67),"",'Kenya 2012'!$H$67)</f>
        <v>No</v>
      </c>
      <c r="DX22" s="543" t="str">
        <f>IF(ISBLANK('Kenya 2012'!$H$68),"",'Kenya 2012'!$H$68)</f>
        <v>Yes</v>
      </c>
      <c r="DY22" s="543" t="str">
        <f>IF(ISBLANK('Kenya 2012'!$H$69),"",'Kenya 2012'!$H$69)</f>
        <v>Yes</v>
      </c>
      <c r="DZ22" s="543" t="str">
        <f>IF(ISBLANK('Kenya 2012'!$H$70),"",'Kenya 2012'!$H$70)</f>
        <v>Yes</v>
      </c>
      <c r="EA22" s="543" t="str">
        <f>IF(ISBLANK('Kenya 2012'!$H$71),"",'Kenya 2012'!$H$71)</f>
        <v>Yes</v>
      </c>
      <c r="EB22" s="543" t="str">
        <f>IF(ISBLANK('Kenya 2012'!$H$72),"",'Kenya 2012'!$H$72)</f>
        <v>Yes</v>
      </c>
      <c r="EC22" s="543" t="str">
        <f>IF(ISBLANK('Kenya 2012'!$H$73),"",'Kenya 2012'!$H$73)</f>
        <v>No</v>
      </c>
      <c r="ED22" s="543" t="str">
        <f>IF(ISBLANK('Kenya 2012'!$H$74),"",'Kenya 2012'!$H$74)</f>
        <v>Yes</v>
      </c>
      <c r="EE22" s="543" t="str">
        <f>IF(ISBLANK('Kenya 2012'!$H$75),"",'Kenya 2012'!$H$75)</f>
        <v>Yes</v>
      </c>
      <c r="EF22" s="543" t="str">
        <f>IF(ISBLANK('Kenya 2012'!$H$76),"",'Kenya 2012'!$H$76)</f>
        <v>No</v>
      </c>
      <c r="EG22" s="543" t="str">
        <f>IF(ISBLANK('Kenya 2012'!$H$77),"",'Kenya 2012'!$H$77)</f>
        <v/>
      </c>
      <c r="EH22" s="543" t="str">
        <f>IF(ISBLANK('Kenya 2012'!$D$78),"",'Kenya 2012'!$D$78)</f>
        <v>Cycle beads are only offered as a pilot in one province (North Eastern Province) for the public sector.</v>
      </c>
      <c r="EI22" s="545"/>
      <c r="EJ22" s="546" t="str">
        <f>IF(ISBLANK('Kenya 2012'!$H$80),"",'Kenya 2012'!$H$80)</f>
        <v>Yes</v>
      </c>
      <c r="EK22" s="546" t="str">
        <f>IF(ISBLANK('Kenya 2012'!$C$83),"",'Kenya 2012'!$C$83)</f>
        <v>National Contraceptives Commodity Security Strategy</v>
      </c>
      <c r="EL22" s="546" t="str">
        <f>IF(ISBLANK('Kenya 2012'!$D$83),"",'Kenya 2012'!$D$83)</f>
        <v>2007 - 2012</v>
      </c>
      <c r="EM22" s="546" t="str">
        <f>IF(ISBLANK('Kenya 2012'!$F$83),"",'Kenya 2012'!$F$83)</f>
        <v>Yes</v>
      </c>
      <c r="EN22" s="546" t="str">
        <f>IF(ISBLANK('Kenya 2012'!$G$83),"",'Kenya 2012'!$G$83)</f>
        <v>Yes</v>
      </c>
      <c r="EO22" s="546" t="str">
        <f>IF(ISBLANK('Kenya 2012'!$F$84),"",'Kenya 2012'!$F$84)</f>
        <v>No</v>
      </c>
      <c r="EP22" s="546" t="str">
        <f>IF(ISBLANK('Kenya 2012'!$E$85),"",'Kenya 2012'!$E$85)</f>
        <v>N/A</v>
      </c>
      <c r="EQ22" s="546" t="str">
        <f>IF(ISBLANK('Kenya 2012'!$E$86),"",'Kenya 2012'!$E$86)</f>
        <v>N/A</v>
      </c>
      <c r="ER22" s="546" t="str">
        <f>IF(ISBLANK('Kenya 2012'!$H$87),"",'Kenya 2012'!$H$87)</f>
        <v>No</v>
      </c>
      <c r="ES22" s="546" t="str">
        <f>IF(ISBLANK('Kenya 2012'!$D$88),"",'Kenya 2012'!$D$88)</f>
        <v>N/A</v>
      </c>
      <c r="ET22" s="546" t="str">
        <f>IF(ISBLANK('Kenya 2012'!$H$89),"",'Kenya 2012'!$H$89)</f>
        <v>Yes</v>
      </c>
      <c r="EU22" s="546" t="str">
        <f>IF(ISBLANK('Kenya 2012'!$D$90),"",'Kenya 2012'!$D$90)</f>
        <v>The private sector and NGOs can access contraceptive methods available for the public sector as long as they can get a Service Delivery Point (SDP) number from the Division of Reproductive Health.</v>
      </c>
      <c r="EV22" s="546" t="str">
        <f>IF(ISBLANK('Kenya 2012'!$H$91),"",'Kenya 2012'!$H$91)</f>
        <v>Yes</v>
      </c>
      <c r="EW22" s="546" t="str">
        <f>IF(ISBLANK('Kenya 2012'!$C$94),"",'Kenya 2012'!$C$94)</f>
        <v>Progestin-only pills, combined oral contraceptives, DMPA injections, emergency contraceptive pills, implants, and IUCDs</v>
      </c>
      <c r="EX22" s="546" t="str">
        <f>IF(ISBLANK('Kenya 2012'!$E$94),"",'Kenya 2012'!$E$94)</f>
        <v>All facility levels are allowed to dispense these methods as long as there are skilled health workers.</v>
      </c>
      <c r="EY22" s="546" t="str">
        <f>IF(ISBLANK('Kenya 2012'!$G$94),"",'Kenya 2012'!$G$94)</f>
        <v>Only registered pharmacies, clinics, nursing homes and hospitals are allowed to sell or dispense these methods.</v>
      </c>
      <c r="EZ22" s="546" t="str">
        <f>IF(ISBLANK('Kenya 2012'!$C$95),"",'Kenya 2012'!$C$95)</f>
        <v/>
      </c>
      <c r="FA22" s="546" t="str">
        <f>IF(ISBLANK('Kenya 2012'!$E$95),"",'Kenya 2012'!$E$95)</f>
        <v/>
      </c>
      <c r="FB22" s="546" t="str">
        <f>IF(ISBLANK('Kenya 2012'!$G$95),"",'Kenya 2012'!$G$95)</f>
        <v/>
      </c>
      <c r="FC22" s="546" t="str">
        <f>IF(ISBLANK('Kenya 2012'!$C$96),"",'Kenya 2012'!$C$96)</f>
        <v/>
      </c>
      <c r="FD22" s="546" t="str">
        <f>IF(ISBLANK('Kenya 2012'!$E$96),"",'Kenya 2012'!$E$96)</f>
        <v/>
      </c>
      <c r="FE22" s="546" t="str">
        <f>IF(ISBLANK('Kenya 2012'!$G$96),"",'Kenya 2012'!$G$96)</f>
        <v/>
      </c>
      <c r="FF22" s="550"/>
      <c r="FG22" s="546" t="str">
        <f>IF(ISBLANK('Kenya 2012'!$D$99),"",'Kenya 2012'!$D$99)</f>
        <v>No</v>
      </c>
      <c r="FH22" s="546" t="str">
        <f>IF(ISBLANK('Kenya 2012'!$E$99),"",'Kenya 2012'!$E$99)</f>
        <v/>
      </c>
      <c r="FI22" s="546" t="str">
        <f>IF(ISBLANK('Kenya 2012'!$H$99),"",'Kenya 2012'!$H$99)</f>
        <v/>
      </c>
      <c r="FJ22" s="546" t="str">
        <f>IF(ISBLANK('Kenya 2012'!$D$100),"",'Kenya 2012'!$D$100)</f>
        <v>No</v>
      </c>
      <c r="FK22" s="546" t="str">
        <f>IF(ISBLANK('Kenya 2012'!$E$100),"",'Kenya 2012'!$E$100)</f>
        <v/>
      </c>
      <c r="FL22" s="546" t="str">
        <f>IF(ISBLANK('Kenya 2012'!$H$100),"",'Kenya 2012'!$H$100)</f>
        <v/>
      </c>
      <c r="FM22" s="546" t="str">
        <f>IF(ISBLANK('Kenya 2012'!$D$101),"",'Kenya 2012'!$D$101)</f>
        <v>No</v>
      </c>
      <c r="FN22" s="546" t="str">
        <f>IF(ISBLANK('Kenya 2012'!$E$101),"",'Kenya 2012'!$E$101)</f>
        <v/>
      </c>
      <c r="FO22" s="546" t="str">
        <f>IF(ISBLANK('Kenya 2012'!$H$101),"",'Kenya 2012'!$H$101)</f>
        <v/>
      </c>
      <c r="FP22" s="547"/>
      <c r="FQ22" s="546" t="str">
        <f>IF(ISBLANK('Kenya 2012'!$G$104),"",'Kenya 2012'!$G$104)</f>
        <v>No</v>
      </c>
      <c r="FR22" s="546" t="str">
        <f>IF(ISBLANK('Kenya 2012'!$G$105),"",'Kenya 2012'!$G$105)</f>
        <v>No</v>
      </c>
      <c r="FS22" s="546" t="str">
        <f>IF(ISBLANK('Kenya 2012'!$G$106),"",'Kenya 2012'!$G$106)</f>
        <v>N/A</v>
      </c>
      <c r="FT22" s="546" t="str">
        <f>IF(ISBLANK('Kenya 2012'!$D$107),"",'Kenya 2012'!$D$107)</f>
        <v>N/A</v>
      </c>
      <c r="FU22" s="547"/>
      <c r="FV22" s="546" t="str">
        <f>IF(ISBLANK('Kenya 2012'!$G$109),"",'Kenya 2012'!$G$109)</f>
        <v>Yes</v>
      </c>
      <c r="FW22" s="546" t="str">
        <f>IF(ISBLANK('Kenya 2012'!$G$110),"",'Kenya 2012'!$G$110)</f>
        <v>No</v>
      </c>
      <c r="FX22" s="546" t="str">
        <f>IF(ISBLANK('Kenya 2012'!$G$111),"",'Kenya 2012'!$G$111)</f>
        <v>Yes</v>
      </c>
      <c r="FY22" s="546" t="str">
        <f>IF(ISBLANK('Kenya 2012'!$G$112),"",'Kenya 2012'!$G$112)</f>
        <v>Yes</v>
      </c>
      <c r="FZ22" s="546" t="str">
        <f>IF(ISBLANK('Kenya 2012'!$G$113),"",'Kenya 2012'!$G$113)</f>
        <v>Yes</v>
      </c>
      <c r="GA22" s="546" t="str">
        <f>IF(ISBLANK('Kenya 2012'!$G$114),"",'Kenya 2012'!$G$114)</f>
        <v>Yes</v>
      </c>
      <c r="GB22" s="546" t="str">
        <f>IF(ISBLANK('Kenya 2012'!$G$115),"",'Kenya 2012'!$G$115)</f>
        <v>Yes</v>
      </c>
      <c r="GC22" s="546" t="str">
        <f>IF(ISBLANK('Kenya 2012'!$G$116),"",'Kenya 2012'!$G$116)</f>
        <v>Yes</v>
      </c>
      <c r="GD22" s="546" t="str">
        <f>IF(ISBLANK('Kenya 2012'!$G$117),"",'Kenya 2012'!$G$117)</f>
        <v>No</v>
      </c>
      <c r="GE22" s="546" t="str">
        <f>IF(ISBLANK('Kenya 2012'!$G$118),"",'Kenya 2012'!$G$118)</f>
        <v>No</v>
      </c>
      <c r="GF22" s="546" t="str">
        <f>IF(ISBLANK('Kenya 2012'!$F$119),"",'Kenya 2012'!$F$119)</f>
        <v>N/A</v>
      </c>
      <c r="GG22" s="546">
        <f>IF(ISBLANK('Kenya 2012'!$F$120),"",'Kenya 2012'!$F$120)</f>
        <v>2010</v>
      </c>
      <c r="GH22" s="546" t="str">
        <f>IF(ISBLANK('Kenya 2012'!$D$121),"",'Kenya 2012'!$D$121)</f>
        <v>Kenya Essential Medicines List 2010</v>
      </c>
      <c r="GI22" s="546" t="str">
        <f>IF(ISBLANK('Kenya 2012'!$D$122),"",'Kenya 2012'!$D$122)</f>
        <v/>
      </c>
      <c r="GJ22" s="547"/>
      <c r="GK22" s="546">
        <f>IF(ISBLANK('Kenya 2012'!$F$124),"",'Kenya 2012'!$F$124)</f>
        <v>2005</v>
      </c>
      <c r="GL22" s="546" t="str">
        <f>IF(ISBLANK('Kenya 2012'!$G$125),"",'Kenya 2012'!$G$125)</f>
        <v>No</v>
      </c>
      <c r="GM22" s="546" t="str">
        <f>IF(ISBLANK('Kenya 2012'!$G$126),"",'Kenya 2012'!$G$126)</f>
        <v>No</v>
      </c>
      <c r="GN22" s="546" t="str">
        <f>IF(ISBLANK('Kenya 2012'!$G$127),"",'Kenya 2012'!$G$127)</f>
        <v>Yes</v>
      </c>
      <c r="GO22" s="546" t="str">
        <f>IF(ISBLANK('Kenya 2012'!$G$128),"",'Kenya 2012'!$G$128)</f>
        <v>No</v>
      </c>
      <c r="GP22" s="546" t="str">
        <f>IF(ISBLANK('Kenya 2012'!$D$129),"",'Kenya 2012'!$D$129)</f>
        <v/>
      </c>
      <c r="GQ22" s="555"/>
      <c r="GR22" s="548" t="str">
        <f>IF(ISBLANK('Kenya 2012'!$G$131),"",'Kenya 2012'!$G$131)</f>
        <v>Yes</v>
      </c>
      <c r="GS22" s="549"/>
      <c r="GT22" s="548" t="str">
        <f>IF(ISBLANK('Kenya 2012'!$G$133),"",'Kenya 2012'!$G$133)</f>
        <v>Yes</v>
      </c>
      <c r="GU22" s="548" t="str">
        <f>IF(ISBLANK('Kenya 2012'!$G$134),"",'Kenya 2012'!$G$134)</f>
        <v>No</v>
      </c>
      <c r="GV22" s="548" t="str">
        <f>IF(ISBLANK('Kenya 2012'!$G$135),"",'Kenya 2012'!$G$135)</f>
        <v>No</v>
      </c>
      <c r="GW22" s="548" t="str">
        <f>IF(ISBLANK('Kenya 2012'!$G$136),"",'Kenya 2012'!$G$136)</f>
        <v>No</v>
      </c>
      <c r="GX22" s="548" t="str">
        <f>IF(ISBLANK('Kenya 2012'!$G$137),"",'Kenya 2012'!$G$137)</f>
        <v>No</v>
      </c>
      <c r="GY22" s="548" t="str">
        <f>IF(ISBLANK('Kenya 2012'!$G$138),"",'Kenya 2012'!$G$138)</f>
        <v>No</v>
      </c>
      <c r="GZ22" s="548" t="str">
        <f>IF(ISBLANK('Kenya 2012'!$G$139),"",'Kenya 2012'!$G$139)</f>
        <v>Yes</v>
      </c>
      <c r="HA22" s="548" t="str">
        <f>IF(ISBLANK('Kenya 2012'!$G$140),"",'Kenya 2012'!$G$140)</f>
        <v>No</v>
      </c>
      <c r="HB22" s="548" t="str">
        <f>IF(ISBLANK('Kenya 2012'!$G$141),"",'Kenya 2012'!$G$141)</f>
        <v>Yes</v>
      </c>
      <c r="HC22" s="548" t="str">
        <f>IF(ISBLANK('Kenya 2012'!$F$142),"",'Kenya 2012'!$F$142)</f>
        <v>4/11 - 3/12</v>
      </c>
      <c r="HD22" s="548" t="str">
        <f>IF(ISBLANK('Kenya 2012'!$F$143),"",'Kenya 2012'!$F$143)</f>
        <v>KEMSA Monthly Stock Report. Months stocked out: CoCs: July 2011; female condoms: April 2011, Oct 2011, Nov 2011, March 2012; CycleBeads: April 2011 to March 2012</v>
      </c>
      <c r="HE22" s="549"/>
      <c r="HF22" s="548" t="str">
        <f>IF(ISBLANK('Kenya 2012'!$G$145),"",'Kenya 2012'!$G$145)</f>
        <v>No</v>
      </c>
      <c r="HG22" s="548" t="str">
        <f>IF(ISBLANK('Kenya 2012'!$G$146),"",'Kenya 2012'!$G$146)</f>
        <v>No</v>
      </c>
      <c r="HH22" s="551" t="str">
        <f>IF(ISBLANK('Kenya 2012'!$D$147),"",'Kenya 2012'!$D$147)</f>
        <v>Donor coordination is good, leading to timely responses to commodity stockout challenges. The prolonged stockout of CycleBeads is due to procurement system challenges rather than to lack of funding.</v>
      </c>
      <c r="HI22" s="156" t="s">
        <v>504</v>
      </c>
    </row>
    <row r="23" spans="1:217" ht="39.950000000000003" customHeight="1">
      <c r="A23" s="263" t="s">
        <v>519</v>
      </c>
      <c r="B23" s="154"/>
      <c r="C23" s="536" t="str">
        <f>IF(ISBLANK('Liberia 2012'!$H$12),"",'Liberia 2012'!$H$12)</f>
        <v>Yes</v>
      </c>
      <c r="D23" s="536" t="str">
        <f>IF(ISBLANK('Liberia 2012'!$D$13),"",'Liberia 2012'!$D$13)</f>
        <v>The Supply Chain Technical Working Group and the Reproductive Health Technical Committee with its subcommittee called the Reproductive Health Commodity Security Committee</v>
      </c>
      <c r="E23" s="557"/>
      <c r="F23" s="536" t="str">
        <f>IF(ISBLANK('Liberia 2012'!$D$15),"",'Liberia 2012'!$D$15)</f>
        <v>Yes</v>
      </c>
      <c r="G23" s="536" t="str">
        <f>IF(ISBLANK('Liberia 2012'!$F$15),"",'Liberia 2012'!$F$15)</f>
        <v>Population Services International (PSI), Bangladesh Rural Advancement Committee (BRAC)</v>
      </c>
      <c r="H23" s="536" t="str">
        <f>IF(ISBLANK('Liberia 2012'!$D$16),"",'Liberia 2012'!$D$16)</f>
        <v>Yes</v>
      </c>
      <c r="I23" s="536" t="str">
        <f>IF(ISBLANK('Liberia 2012'!$F$16),"",'Liberia 2012'!$F$16)</f>
        <v>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v>
      </c>
      <c r="J23" s="536" t="str">
        <f>IF(ISBLANK('Liberia 2012'!$D$17),"",'Liberia 2012'!$D$17)</f>
        <v>No</v>
      </c>
      <c r="K23" s="536" t="str">
        <f>IF(ISBLANK('Liberia 2012'!$F$17),"",'Liberia 2012'!$F$17)</f>
        <v/>
      </c>
      <c r="L23" s="536" t="str">
        <f>IF(ISBLANK('Liberia 2012'!$D$18),"",'Liberia 2012'!$D$18)</f>
        <v>Yes</v>
      </c>
      <c r="M23" s="536" t="str">
        <f>IF(ISBLANK('Liberia 2012'!$F$18),"",'Liberia 2012'!$F$18)</f>
        <v>USAID</v>
      </c>
      <c r="N23" s="536" t="str">
        <f>IF(ISBLANK('Liberia 2012'!$D$19),"",'Liberia 2012'!$D$19)</f>
        <v>Yes</v>
      </c>
      <c r="O23" s="536" t="str">
        <f>IF(ISBLANK('Liberia 2012'!$F$19),"",'Liberia 2012'!$F$19)</f>
        <v>UNFPA, UNICEF</v>
      </c>
      <c r="P23" s="536" t="str">
        <f>IF(ISBLANK('Liberia 2012'!$D$20),"",'Liberia 2012'!$D$20)</f>
        <v>Yes</v>
      </c>
      <c r="Q23" s="536" t="str">
        <f>IF(ISBLANK('Liberia 2012'!$F$20),"",'Liberia 2012'!$F$20)</f>
        <v>Supply Chain Management Unit, Family Health Division (FHD), National Drug Service (NDS), National AIDS Control Program, Pharmacy Board, National Malaria Control Program, Expanded Program In Immunization (EPI)</v>
      </c>
      <c r="R23" s="536" t="str">
        <f>IF(ISBLANK('Liberia 2012'!$D$21),"",'Liberia 2012'!$D$21)</f>
        <v>Yes</v>
      </c>
      <c r="S23" s="536" t="str">
        <f>IF(ISBLANK('Liberia 2012'!$F$21),"",'Liberia 2012'!$F$21)</f>
        <v>National Drug Service (NDS)</v>
      </c>
      <c r="T23" s="536" t="str">
        <f>IF(ISBLANK('Liberia 2012'!$D$22),"",'Liberia 2012'!$D$22)</f>
        <v>Yes</v>
      </c>
      <c r="U23" s="536" t="str">
        <f>IF(ISBLANK('Liberia 2012'!$F$22),"",'Liberia 2012'!$F$22)</f>
        <v xml:space="preserve">Population Policy Coordination Unit (PPCU)  </v>
      </c>
      <c r="V23" s="536" t="str">
        <f>IF(ISBLANK('Liberia 2012'!$D$23),"",'Liberia 2012'!$D$23)</f>
        <v/>
      </c>
      <c r="W23" s="536" t="str">
        <f>IF(ISBLANK('Liberia 2012'!$F$23),"",'Liberia 2012'!$F$23)</f>
        <v/>
      </c>
      <c r="X23" s="536" t="str">
        <f>IF(ISBLANK('Liberia 2012'!$H$24),"",'Liberia 2012'!$H$24)</f>
        <v>3-5 times</v>
      </c>
      <c r="Y23" s="536" t="str">
        <f>IF(ISBLANK('Liberia 2012'!$H$25),"",'Liberia 2012'!$H$25)</f>
        <v>Yes</v>
      </c>
      <c r="Z23" s="536" t="str">
        <f>IF(ISBLANK('Liberia 2012'!$D$26),"",'Liberia 2012'!$D$26)</f>
        <v>No</v>
      </c>
      <c r="AA23" s="536" t="str">
        <f>IF(ISBLANK('Liberia 2012'!$F$26),"",'Liberia 2012'!$F$26)</f>
        <v>N/A</v>
      </c>
      <c r="AB23" s="536" t="str">
        <f>IF(ISBLANK('Liberia 2012'!$H$26),"",'Liberia 2012'!$H$26)</f>
        <v>N/A</v>
      </c>
      <c r="AC23" s="155"/>
      <c r="AD23" s="537" t="str">
        <f>IF(ISBLANK('Liberia 2012'!$F$28),"",'Liberia 2012'!$F$28)</f>
        <v>July</v>
      </c>
      <c r="AE23" s="537" t="str">
        <f>IF(ISBLANK('Liberia 2012'!$H$28),"",'Liberia 2012'!$H$28)</f>
        <v>June</v>
      </c>
      <c r="AF23" s="538">
        <f>IF(ISBLANK('Liberia 2012'!$G$29),"",'Liberia 2012'!$G$29)</f>
        <v>683893.23</v>
      </c>
      <c r="AG23" s="535" t="str">
        <f>IF(ISBLANK('Liberia 2012'!$E$30),"",'Liberia 2012'!$E$30)</f>
        <v>07/10-06/11</v>
      </c>
      <c r="AH23" s="535" t="str">
        <f>IF(ISBLANK('Liberia 2012'!$G$30),"",'Liberia 2012'!$G$30)</f>
        <v>USAID | DELIVER PROJECT, contracted by Global Fund to Fight AIDS, Tuberculosis and Malaria (GFATM)</v>
      </c>
      <c r="AI23" s="535" t="str">
        <f>IF(ISBLANK('Liberia 2012'!$H$31),"",'Liberia 2012'!$H$31)</f>
        <v>Yes</v>
      </c>
      <c r="AJ23" s="538" t="str">
        <f>IF(ISBLANK('Liberia 2012'!$H$32),"",'Liberia 2012'!$H$32)</f>
        <v>No</v>
      </c>
      <c r="AK23" s="538">
        <f>IF(ISBLANK('Liberia 2012'!$E$35),"",'Liberia 2012'!$E$35)</f>
        <v>0</v>
      </c>
      <c r="AL23" s="537" t="str">
        <f>IF(ISBLANK('Liberia 2012'!$F$35),"",'Liberia 2012'!$F$35)</f>
        <v>07/10-06/11</v>
      </c>
      <c r="AM23" s="537" t="str">
        <f>IF(ISBLANK('Liberia 2012'!$G$35),"",'Liberia 2012'!$G$35)</f>
        <v>Ministry records</v>
      </c>
      <c r="AN23" s="537" t="str">
        <f>IF(ISBLANK('Liberia 2012'!$H$35),"",'Liberia 2012'!$H$35)</f>
        <v>No allocation</v>
      </c>
      <c r="AO23" s="537" t="str">
        <f>IF(ISBLANK('Liberia 2012'!$H$37),"",'Liberia 2012'!$H$37)</f>
        <v>No</v>
      </c>
      <c r="AP23" s="537" t="str">
        <f>IF(ISBLANK('Liberia 2012'!$D$40),"",'Liberia 2012'!$D$40)</f>
        <v>No</v>
      </c>
      <c r="AQ23" s="537" t="str">
        <f>IF(ISBLANK('Liberia 2012'!$D$41),"",'Liberia 2012'!$D$41)</f>
        <v>N/A</v>
      </c>
      <c r="AR23" s="538">
        <f>IF(ISBLANK('Liberia 2012'!$E$40),"",'Liberia 2012'!$E$40)</f>
        <v>0</v>
      </c>
      <c r="AS23" s="538" t="str">
        <f>IF(ISBLANK('Liberia 2012'!$F$40),"",'Liberia 2012'!$F$40)</f>
        <v>07/10-06/11</v>
      </c>
      <c r="AT23" s="538" t="str">
        <f>IF(ISBLANK('Liberia 2012'!$G$40),"",'Liberia 2012'!$G$40)</f>
        <v>Ministry records</v>
      </c>
      <c r="AU23" s="537" t="str">
        <f>IF(ISBLANK('Liberia 2012'!$H$40),"",'Liberia 2012'!$H$40)</f>
        <v>No spending for the recent completed fiscal year</v>
      </c>
      <c r="AV23" s="537" t="str">
        <f>IF(ISBLANK('Liberia 2012'!$D$42),"",'Liberia 2012'!$D$42)</f>
        <v>No</v>
      </c>
      <c r="AW23" s="538" t="str">
        <f>IF(ISBLANK('Liberia 2012'!$D$43),"",'Liberia 2012'!$D$43)</f>
        <v>N/A</v>
      </c>
      <c r="AX23" s="538">
        <f>IF(ISBLANK('Liberia 2012'!$E$42),"",'Liberia 2012'!$E$42)</f>
        <v>0</v>
      </c>
      <c r="AY23" s="538" t="str">
        <f>IF(ISBLANK('Liberia 2012'!$F$42),"",'Liberia 2012'!$F$42)</f>
        <v>07/10-06/11</v>
      </c>
      <c r="AZ23" s="538" t="str">
        <f>IF(ISBLANK('Liberia 2012'!$G$42),"",'Liberia 2012'!$G$42)</f>
        <v>Ministry records</v>
      </c>
      <c r="BA23" s="537" t="str">
        <f>IF(ISBLANK('Liberia 2012'!$H$42),"",'Liberia 2012'!$H$42)</f>
        <v>No spending for the recent completed fiscal year</v>
      </c>
      <c r="BB23" s="539">
        <f>IF(ISBLANK('Liberia 2012'!$E$44),"",'Liberia 2012'!$E$44)</f>
        <v>0</v>
      </c>
      <c r="BC23" s="537" t="str">
        <f>IF(ISBLANK('Liberia 2012'!$H$44),"",'Liberia 2012'!$H$44)</f>
        <v/>
      </c>
      <c r="BD23" s="540"/>
      <c r="BE23" s="537" t="str">
        <f>IF(ISBLANK('Liberia 2012'!$D$48),"",'Liberia 2012'!$D$48)</f>
        <v>Yes</v>
      </c>
      <c r="BF23" s="538" t="str">
        <f>IF(ISBLANK('Liberia 2012'!$D$49),"",'Liberia 2012'!$D$49)</f>
        <v>UNFPA and USAID</v>
      </c>
      <c r="BG23" s="538">
        <f>IF(ISBLANK('Liberia 2012'!$E$48),"",'Liberia 2012'!$E$48)</f>
        <v>683893.23</v>
      </c>
      <c r="BH23" s="538" t="str">
        <f>IF(ISBLANK('Liberia 2012'!$F$48),"",'Liberia 2012'!$F$48)</f>
        <v>07/10-06/11</v>
      </c>
      <c r="BI23" s="538" t="str">
        <f>IF(ISBLANK('Liberia 2012'!$G$48),"",'Liberia 2012'!$G$48)</f>
        <v>PipeLine</v>
      </c>
      <c r="BJ23" s="537" t="str">
        <f>IF(ISBLANK('Liberia 2012'!$H$48),"",'Liberia 2012'!$H$48)</f>
        <v>Price estimate is based on PipeLine. Condoms brought by UNFPA and USAID were used by the Family Health Division and National AIDS Control Program.</v>
      </c>
      <c r="BK23" s="537" t="str">
        <f>IF(ISBLANK('Liberia 2012'!$D$50),"",'Liberia 2012'!$D$50)</f>
        <v>No</v>
      </c>
      <c r="BL23" s="538">
        <f>IF(ISBLANK('Liberia 2012'!$E$50),"",'Liberia 2012'!$E$50)</f>
        <v>0</v>
      </c>
      <c r="BM23" s="538" t="str">
        <f>IF(ISBLANK('Liberia 2012'!$F$50),"",'Liberia 2012'!$F$50)</f>
        <v>07/10-06/11</v>
      </c>
      <c r="BN23" s="538" t="str">
        <f>IF(ISBLANK('Liberia 2012'!$G$50),"",'Liberia 2012'!$G$50)</f>
        <v>PipeLine and government records</v>
      </c>
      <c r="BO23" s="538" t="str">
        <f>IF(ISBLANK('Liberia 2012'!$H$50),"",'Liberia 2012'!$H$50)</f>
        <v/>
      </c>
      <c r="BP23" s="537" t="str">
        <f>IF(ISBLANK('Liberia 2012'!$D$51),"",'Liberia 2012'!$D$51)</f>
        <v>No</v>
      </c>
      <c r="BQ23" s="538">
        <f>IF(ISBLANK('Liberia 2012'!$E$51),"",'Liberia 2012'!$E$51)</f>
        <v>0</v>
      </c>
      <c r="BR23" s="537" t="str">
        <f>IF(ISBLANK('Liberia 2012'!$F$51),"",'Liberia 2012'!$F$51)</f>
        <v>07/10-06/11</v>
      </c>
      <c r="BS23" s="538" t="str">
        <f>IF(ISBLANK('Liberia 2012'!$G$51),"",'Liberia 2012'!$G$51)</f>
        <v>PipeLine and government records</v>
      </c>
      <c r="BT23" s="538" t="str">
        <f>IF(ISBLANK('Liberia 2012'!$H$51),"",'Liberia 2012'!$H$51)</f>
        <v/>
      </c>
      <c r="BU23" s="539">
        <f>IF(ISBLANK('Liberia 2012'!$E$52),"",'Liberia 2012'!$E$52)</f>
        <v>683893.23</v>
      </c>
      <c r="BV23" s="538" t="str">
        <f>IF(ISBLANK('Liberia 2012'!$H$52),"",'Liberia 2012'!$H$52)</f>
        <v/>
      </c>
      <c r="BW23" s="541">
        <f>IF(ISBLANK('Liberia 2012'!$F$55),"",'Liberia 2012'!$F$55)</f>
        <v>0</v>
      </c>
      <c r="BX23" s="537" t="str">
        <f>IF(ISBLANK('Liberia 2012'!$G$55),"",'Liberia 2012'!$G$55)</f>
        <v>The Liberian Government did not use its funds regardless of source for the procurement of contraceptives. It is only in the 2011 - 2012 fiscal year that the government has allocated funds in the amount of $10,000 USD for the procurement of contraceptives.</v>
      </c>
      <c r="BY23" s="541">
        <f>IF(ISBLANK('Liberia 2012'!$F$56),"",'Liberia 2012'!$F$56)</f>
        <v>1</v>
      </c>
      <c r="BZ23" s="537" t="str">
        <f>IF(ISBLANK('Liberia 2012'!$G$56),"",'Liberia 2012'!$G$56)</f>
        <v>100% of the funds needed to procure contraceptives were provided by donors, who also procured the contraceptives.</v>
      </c>
      <c r="CA23" s="537" t="str">
        <f>IF(ISBLANK('Liberia 2012'!$F$57),"",'Liberia 2012'!$F$57)</f>
        <v>No</v>
      </c>
      <c r="CB23" s="537" t="str">
        <f>IF(ISBLANK('Liberia 2012'!$G$57),"",'Liberia 2012'!$G$57)</f>
        <v>Donors covered all funds required for the procurement of contraceptives based on the country forecast.</v>
      </c>
      <c r="CC23" s="537" t="str">
        <f>IF(ISBLANK('Liberia 2012'!$F$59),"",'Liberia 2012'!$F$59)</f>
        <v>N/A</v>
      </c>
      <c r="CD23" s="537" t="str">
        <f>IF(ISBLANK('Liberia 2012'!$F$60),"",'Liberia 2012'!$F$60)</f>
        <v>N/A</v>
      </c>
      <c r="CE23" s="537" t="str">
        <f>IF(ISBLANK('Liberia 2012'!$F$61),"",'Liberia 2012'!$F$61)</f>
        <v>N/A</v>
      </c>
      <c r="CF23" s="537" t="str">
        <f>IF(ISBLANK('Liberia 2012'!$D$62),"",'Liberia 2012'!$D$62)</f>
        <v xml:space="preserve">In the last fiscal year the government did not have funds for contraceptives, therefore they did not procure. </v>
      </c>
      <c r="CG23" s="262"/>
      <c r="CH23" s="542"/>
      <c r="CI23" s="543" t="str">
        <f>IF(ISBLANK('Liberia 2012'!$D$66),"",'Liberia 2012'!$D$66)</f>
        <v>Yes</v>
      </c>
      <c r="CJ23" s="543" t="str">
        <f>IF(ISBLANK('Liberia 2012'!$D$67),"",'Liberia 2012'!$D$67)</f>
        <v>Yes</v>
      </c>
      <c r="CK23" s="543" t="str">
        <f>IF(ISBLANK('Liberia 2012'!$D$68),"",'Liberia 2012'!$D$68)</f>
        <v>Yes</v>
      </c>
      <c r="CL23" s="543" t="str">
        <f>IF(ISBLANK('Liberia 2012'!$D$69),"",'Liberia 2012'!$D$69)</f>
        <v>Yes</v>
      </c>
      <c r="CM23" s="543" t="str">
        <f>IF(ISBLANK('Liberia 2012'!$D$70),"",'Liberia 2012'!$D$70)</f>
        <v>Yes</v>
      </c>
      <c r="CN23" s="543" t="str">
        <f>IF(ISBLANK('Liberia 2012'!$D$71),"",'Liberia 2012'!$D$71)</f>
        <v>Yes</v>
      </c>
      <c r="CO23" s="543" t="str">
        <f>IF(ISBLANK('Liberia 2012'!$D$72),"",'Liberia 2012'!$D$72)</f>
        <v>No</v>
      </c>
      <c r="CP23" s="543" t="str">
        <f>IF(ISBLANK('Liberia 2012'!$D$73),"",'Liberia 2012'!$D$73)</f>
        <v>Yes</v>
      </c>
      <c r="CQ23" s="543" t="str">
        <f>IF(ISBLANK('Liberia 2012'!$D$74),"",'Liberia 2012'!$D$74)</f>
        <v>Yes</v>
      </c>
      <c r="CR23" s="543" t="str">
        <f>IF(ISBLANK('Liberia 2012'!$D$75),"",'Liberia 2012'!$D$75)</f>
        <v>Yes</v>
      </c>
      <c r="CS23" s="543" t="str">
        <f>IF(ISBLANK('Liberia 2012'!$D$76),"",'Liberia 2012'!$D$76)</f>
        <v>No</v>
      </c>
      <c r="CT23" s="543" t="str">
        <f>IF(ISBLANK('Liberia 2012'!$D$77),"",'Liberia 2012'!$D$77)</f>
        <v/>
      </c>
      <c r="CU23" s="542"/>
      <c r="CV23" s="543" t="str">
        <f>IF(ISBLANK('Liberia 2012'!$F$66),"",'Liberia 2012'!$F$66)</f>
        <v>Yes</v>
      </c>
      <c r="CW23" s="543" t="str">
        <f>IF(ISBLANK('Liberia 2012'!$F$67),"",'Liberia 2012'!$F$67)</f>
        <v>Yes</v>
      </c>
      <c r="CX23" s="543" t="str">
        <f>IF(ISBLANK('Liberia 2012'!$F$68),"",'Liberia 2012'!$F$68)</f>
        <v>Yes</v>
      </c>
      <c r="CY23" s="543" t="str">
        <f>IF(ISBLANK('Liberia 2012'!$F$69),"",'Liberia 2012'!$F$69)</f>
        <v>Yes</v>
      </c>
      <c r="CZ23" s="543" t="str">
        <f>IF(ISBLANK('Liberia 2012'!$F$70),"",'Liberia 2012'!$F$70)</f>
        <v>Yes</v>
      </c>
      <c r="DA23" s="543" t="str">
        <f>IF(ISBLANK('Liberia 2012'!$F$71),"",'Liberia 2012'!$F$71)</f>
        <v>Yes</v>
      </c>
      <c r="DB23" s="543" t="str">
        <f>IF(ISBLANK('Liberia 2012'!$F$72),"",'Liberia 2012'!$F$72)</f>
        <v>Yes</v>
      </c>
      <c r="DC23" s="543" t="str">
        <f>IF(ISBLANK('Liberia 2012'!$F$73),"",'Liberia 2012'!$F$73)</f>
        <v>Yes</v>
      </c>
      <c r="DD23" s="543" t="str">
        <f>IF(ISBLANK('Liberia 2012'!$F$74),"",'Liberia 2012'!$F$74)</f>
        <v>Yes</v>
      </c>
      <c r="DE23" s="543" t="str">
        <f>IF(ISBLANK('Liberia 2012'!$F$75),"",'Liberia 2012'!$F$75)</f>
        <v>Yes</v>
      </c>
      <c r="DF23" s="543" t="str">
        <f>IF(ISBLANK('Liberia 2012'!$F$76),"",'Liberia 2012'!$F$76)</f>
        <v>Yes</v>
      </c>
      <c r="DG23" s="543" t="str">
        <f>IF(ISBLANK('Liberia 2012'!$F$77),"",'Liberia 2012'!$F$77)</f>
        <v/>
      </c>
      <c r="DH23" s="544"/>
      <c r="DI23" s="543" t="str">
        <f>IF(ISBLANK('Liberia 2012'!$G$66),"",'Liberia 2012'!$G$66)</f>
        <v>Yes</v>
      </c>
      <c r="DJ23" s="543" t="str">
        <f>IF(ISBLANK('Liberia 2012'!$G$67),"",'Liberia 2012'!$G$67)</f>
        <v>Yes</v>
      </c>
      <c r="DK23" s="543" t="str">
        <f>IF(ISBLANK('Liberia 2012'!$G$68),"",'Liberia 2012'!$G$68)</f>
        <v>Yes</v>
      </c>
      <c r="DL23" s="543" t="str">
        <f>IF(ISBLANK('Liberia 2012'!$G$69),"",'Liberia 2012'!$G$69)</f>
        <v>Yes</v>
      </c>
      <c r="DM23" s="543" t="str">
        <f>IF(ISBLANK('Liberia 2012'!$G$70),"",'Liberia 2012'!$G$70)</f>
        <v>Yes</v>
      </c>
      <c r="DN23" s="543" t="str">
        <f>IF(ISBLANK('Liberia 2012'!$G$71),"",'Liberia 2012'!$G$71)</f>
        <v>Yes</v>
      </c>
      <c r="DO23" s="543" t="str">
        <f>IF(ISBLANK('Liberia 2012'!$G$72),"",'Liberia 2012'!$G$72)</f>
        <v>Yes</v>
      </c>
      <c r="DP23" s="543" t="str">
        <f>IF(ISBLANK('Liberia 2012'!$G$73),"",'Liberia 2012'!$G$73)</f>
        <v>Yes</v>
      </c>
      <c r="DQ23" s="543" t="str">
        <f>IF(ISBLANK('Liberia 2012'!$G$74),"",'Liberia 2012'!$G$74)</f>
        <v>No</v>
      </c>
      <c r="DR23" s="543" t="str">
        <f>IF(ISBLANK('Liberia 2012'!$G$75),"",'Liberia 2012'!$G$75)</f>
        <v>Yes</v>
      </c>
      <c r="DS23" s="543" t="str">
        <f>IF(ISBLANK('Liberia 2012'!$G$76),"",'Liberia 2012'!$G$76)</f>
        <v>Yes</v>
      </c>
      <c r="DT23" s="543" t="str">
        <f>IF(ISBLANK('Liberia 2012'!$G$77),"",'Liberia 2012'!$G$77)</f>
        <v/>
      </c>
      <c r="DU23" s="544"/>
      <c r="DV23" s="543" t="str">
        <f>IF(ISBLANK('Liberia 2012'!$H$66),"",'Liberia 2012'!$H$66)</f>
        <v>Yes</v>
      </c>
      <c r="DW23" s="543" t="str">
        <f>IF(ISBLANK('Liberia 2012'!$H$67),"",'Liberia 2012'!$H$67)</f>
        <v>Yes</v>
      </c>
      <c r="DX23" s="543" t="str">
        <f>IF(ISBLANK('Liberia 2012'!$H$68),"",'Liberia 2012'!$H$68)</f>
        <v>No</v>
      </c>
      <c r="DY23" s="543" t="str">
        <f>IF(ISBLANK('Liberia 2012'!$H$69),"",'Liberia 2012'!$H$69)</f>
        <v>No</v>
      </c>
      <c r="DZ23" s="543" t="str">
        <f>IF(ISBLANK('Liberia 2012'!$H$70),"",'Liberia 2012'!$H$70)</f>
        <v>No</v>
      </c>
      <c r="EA23" s="543" t="str">
        <f>IF(ISBLANK('Liberia 2012'!$H$71),"",'Liberia 2012'!$H$71)</f>
        <v>Yes</v>
      </c>
      <c r="EB23" s="543" t="str">
        <f>IF(ISBLANK('Liberia 2012'!$H$72),"",'Liberia 2012'!$H$72)</f>
        <v>Yes</v>
      </c>
      <c r="EC23" s="543" t="str">
        <f>IF(ISBLANK('Liberia 2012'!$H$73),"",'Liberia 2012'!$H$73)</f>
        <v>No</v>
      </c>
      <c r="ED23" s="543" t="str">
        <f>IF(ISBLANK('Liberia 2012'!$H$74),"",'Liberia 2012'!$H$74)</f>
        <v>No</v>
      </c>
      <c r="EE23" s="543" t="str">
        <f>IF(ISBLANK('Liberia 2012'!$H$75),"",'Liberia 2012'!$H$75)</f>
        <v>No</v>
      </c>
      <c r="EF23" s="543" t="str">
        <f>IF(ISBLANK('Liberia 2012'!$H$76),"",'Liberia 2012'!$H$76)</f>
        <v>No</v>
      </c>
      <c r="EG23" s="543" t="str">
        <f>IF(ISBLANK('Liberia 2012'!$H$77),"",'Liberia 2012'!$H$77)</f>
        <v/>
      </c>
      <c r="EH23" s="543" t="str">
        <f>IF(ISBLANK('Liberia 2012'!$D$78),"",'Liberia 2012'!$D$78)</f>
        <v/>
      </c>
      <c r="EI23" s="545"/>
      <c r="EJ23" s="546" t="str">
        <f>IF(ISBLANK('Liberia 2012'!$H$80),"",'Liberia 2012'!$H$80)</f>
        <v>Yes</v>
      </c>
      <c r="EK23" s="546" t="str">
        <f>IF(ISBLANK('Liberia 2012'!$C$83),"",'Liberia 2012'!$C$83)</f>
        <v>Reproductive Health Commodity Security Strategy</v>
      </c>
      <c r="EL23" s="546" t="str">
        <f>IF(ISBLANK('Liberia 2012'!$D$83),"",'Liberia 2012'!$D$83)</f>
        <v>2008 - 2012</v>
      </c>
      <c r="EM23" s="546" t="str">
        <f>IF(ISBLANK('Liberia 2012'!$F$83),"",'Liberia 2012'!$F$83)</f>
        <v>Yes</v>
      </c>
      <c r="EN23" s="546" t="str">
        <f>IF(ISBLANK('Liberia 2012'!$G$83),"",'Liberia 2012'!$G$83)</f>
        <v>Yes</v>
      </c>
      <c r="EO23" s="546" t="str">
        <f>IF(ISBLANK('Liberia 2012'!$F$84),"",'Liberia 2012'!$F$84)</f>
        <v>Yes</v>
      </c>
      <c r="EP23" s="546" t="str">
        <f>IF(ISBLANK('Liberia 2012'!$E$85),"",'Liberia 2012'!$E$85)</f>
        <v>Commercial</v>
      </c>
      <c r="EQ23" s="546" t="str">
        <f>IF(ISBLANK('Liberia 2012'!$E$86),"",'Liberia 2012'!$E$86)</f>
        <v>1.5% of the total cost</v>
      </c>
      <c r="ER23" s="546" t="str">
        <f>IF(ISBLANK('Liberia 2012'!$H$87),"",'Liberia 2012'!$H$87)</f>
        <v>Yes</v>
      </c>
      <c r="ES23" s="546" t="str">
        <f>IF(ISBLANK('Liberia 2012'!$D$88),"",'Liberia 2012'!$D$88)</f>
        <v>Chapter 67 of the Pharmacy Law provides restrictions on pharmacists not to administer any injectables or long-term methods.</v>
      </c>
      <c r="ET23" s="546" t="str">
        <f>IF(ISBLANK('Liberia 2012'!$H$89),"",'Liberia 2012'!$H$89)</f>
        <v>Yes</v>
      </c>
      <c r="EU23" s="546" t="str">
        <f>IF(ISBLANK('Liberia 2012'!$D$90),"",'Liberia 2012'!$D$90)</f>
        <v xml:space="preserve">The Pharmacy Law regulates the movement and use of medicines, which include contraceptives. In order for the private sector to provide contraceptives, they must apply and be accredited by the Ministry of Health. </v>
      </c>
      <c r="EV23" s="546" t="str">
        <f>IF(ISBLANK('Liberia 2012'!$H$91),"",'Liberia 2012'!$H$91)</f>
        <v>No</v>
      </c>
      <c r="EW23" s="546" t="str">
        <f>IF(ISBLANK('Liberia 2012'!$C$94),"",'Liberia 2012'!$C$94)</f>
        <v>All methods</v>
      </c>
      <c r="EX23" s="546" t="str">
        <f>IF(ISBLANK('Liberia 2012'!$E$94),"",'Liberia 2012'!$E$94)</f>
        <v>(All levels within the health sector are allowed to dispense all methods of contraceptives. The public sector is not allowed to sell any method of contraceptive at any level.)</v>
      </c>
      <c r="EY23" s="546" t="str">
        <f>IF(ISBLANK('Liberia 2012'!$G$94),"",'Liberia 2012'!$G$94)</f>
        <v>(Within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v>
      </c>
      <c r="EZ23" s="546" t="str">
        <f>IF(ISBLANK('Liberia 2012'!$C$95),"",'Liberia 2012'!$C$95)</f>
        <v/>
      </c>
      <c r="FA23" s="546" t="str">
        <f>IF(ISBLANK('Liberia 2012'!$E$95),"",'Liberia 2012'!$E$95)</f>
        <v/>
      </c>
      <c r="FB23" s="546" t="str">
        <f>IF(ISBLANK('Liberia 2012'!$G$95),"",'Liberia 2012'!$G$95)</f>
        <v/>
      </c>
      <c r="FC23" s="546" t="str">
        <f>IF(ISBLANK('Liberia 2012'!$C$96),"",'Liberia 2012'!$C$96)</f>
        <v/>
      </c>
      <c r="FD23" s="546" t="str">
        <f>IF(ISBLANK('Liberia 2012'!$E$96),"",'Liberia 2012'!$E$96)</f>
        <v/>
      </c>
      <c r="FE23" s="546" t="str">
        <f>IF(ISBLANK('Liberia 2012'!$G$96),"",'Liberia 2012'!$G$96)</f>
        <v/>
      </c>
      <c r="FF23" s="550"/>
      <c r="FG23" s="546" t="str">
        <f>IF(ISBLANK('Liberia 2012'!$D$99),"",'Liberia 2012'!$D$99)</f>
        <v>No</v>
      </c>
      <c r="FH23" s="546" t="str">
        <f>IF(ISBLANK('Liberia 2012'!$E$99),"",'Liberia 2012'!$E$99)</f>
        <v/>
      </c>
      <c r="FI23" s="546" t="str">
        <f>IF(ISBLANK('Liberia 2012'!$H$99),"",'Liberia 2012'!$H$99)</f>
        <v/>
      </c>
      <c r="FJ23" s="546" t="str">
        <f>IF(ISBLANK('Liberia 2012'!$D$100),"",'Liberia 2012'!$D$100)</f>
        <v>No</v>
      </c>
      <c r="FK23" s="546" t="str">
        <f>IF(ISBLANK('Liberia 2012'!$E$100),"",'Liberia 2012'!$E$100)</f>
        <v/>
      </c>
      <c r="FL23" s="546" t="str">
        <f>IF(ISBLANK('Liberia 2012'!$H$100),"",'Liberia 2012'!$H$100)</f>
        <v/>
      </c>
      <c r="FM23" s="546" t="str">
        <f>IF(ISBLANK('Liberia 2012'!$D$101),"",'Liberia 2012'!$D$101)</f>
        <v>No</v>
      </c>
      <c r="FN23" s="546" t="str">
        <f>IF(ISBLANK('Liberia 2012'!$E$101),"",'Liberia 2012'!$E$101)</f>
        <v/>
      </c>
      <c r="FO23" s="546" t="str">
        <f>IF(ISBLANK('Liberia 2012'!$H$101),"",'Liberia 2012'!$H$101)</f>
        <v/>
      </c>
      <c r="FP23" s="547"/>
      <c r="FQ23" s="546" t="str">
        <f>IF(ISBLANK('Liberia 2012'!$G$104),"",'Liberia 2012'!$G$104)</f>
        <v>No</v>
      </c>
      <c r="FR23" s="546" t="str">
        <f>IF(ISBLANK('Liberia 2012'!$G$105),"",'Liberia 2012'!$G$105)</f>
        <v>No</v>
      </c>
      <c r="FS23" s="546" t="str">
        <f>IF(ISBLANK('Liberia 2012'!$G$106),"",'Liberia 2012'!$G$106)</f>
        <v>N/A</v>
      </c>
      <c r="FT23" s="546" t="str">
        <f>IF(ISBLANK('Liberia 2012'!$D$107),"",'Liberia 2012'!$D$107)</f>
        <v>N/A</v>
      </c>
      <c r="FU23" s="547"/>
      <c r="FV23" s="546" t="str">
        <f>IF(ISBLANK('Liberia 2012'!$G$109),"",'Liberia 2012'!$G$109)</f>
        <v>Yes</v>
      </c>
      <c r="FW23" s="546" t="str">
        <f>IF(ISBLANK('Liberia 2012'!$G$110),"",'Liberia 2012'!$G$110)</f>
        <v>Yes</v>
      </c>
      <c r="FX23" s="546" t="str">
        <f>IF(ISBLANK('Liberia 2012'!$G$111),"",'Liberia 2012'!$G$111)</f>
        <v>Yes</v>
      </c>
      <c r="FY23" s="546" t="str">
        <f>IF(ISBLANK('Liberia 2012'!$G$112),"",'Liberia 2012'!$G$112)</f>
        <v>No</v>
      </c>
      <c r="FZ23" s="546" t="str">
        <f>IF(ISBLANK('Liberia 2012'!$G$113),"",'Liberia 2012'!$G$113)</f>
        <v>Yes</v>
      </c>
      <c r="GA23" s="546" t="str">
        <f>IF(ISBLANK('Liberia 2012'!$G$114),"",'Liberia 2012'!$G$114)</f>
        <v>Yes</v>
      </c>
      <c r="GB23" s="546" t="str">
        <f>IF(ISBLANK('Liberia 2012'!$G$115),"",'Liberia 2012'!$G$115)</f>
        <v>Yes</v>
      </c>
      <c r="GC23" s="546" t="str">
        <f>IF(ISBLANK('Liberia 2012'!$G$116),"",'Liberia 2012'!$G$116)</f>
        <v>Yes</v>
      </c>
      <c r="GD23" s="546" t="str">
        <f>IF(ISBLANK('Liberia 2012'!$G$117),"",'Liberia 2012'!$G$117)</f>
        <v>No</v>
      </c>
      <c r="GE23" s="546" t="str">
        <f>IF(ISBLANK('Liberia 2012'!$G$118),"",'Liberia 2012'!$G$118)</f>
        <v>Yes</v>
      </c>
      <c r="GF23" s="546" t="str">
        <f>IF(ISBLANK('Liberia 2012'!$F$119),"",'Liberia 2012'!$F$119)</f>
        <v>Diaphragms</v>
      </c>
      <c r="GG23" s="546" t="str">
        <f>IF(ISBLANK('Liberia 2012'!$F$120),"",'Liberia 2012'!$F$120)</f>
        <v>Validated October 2011</v>
      </c>
      <c r="GH23" s="546" t="str">
        <f>IF(ISBLANK('Liberia 2012'!$D$121),"",'Liberia 2012'!$D$121)</f>
        <v>National Therapeutic Guidelines for Liberia and Essential Medicine List</v>
      </c>
      <c r="GI23" s="546" t="str">
        <f>IF(ISBLANK('Liberia 2012'!$D$122),"",'Liberia 2012'!$D$122)</f>
        <v/>
      </c>
      <c r="GJ23" s="547"/>
      <c r="GK23" s="546">
        <f>IF(ISBLANK('Liberia 2012'!$F$124),"",'Liberia 2012'!$F$124)</f>
        <v>2008</v>
      </c>
      <c r="GL23" s="546" t="str">
        <f>IF(ISBLANK('Liberia 2012'!$G$125),"",'Liberia 2012'!$G$125)</f>
        <v>No</v>
      </c>
      <c r="GM23" s="546" t="str">
        <f>IF(ISBLANK('Liberia 2012'!$G$126),"",'Liberia 2012'!$G$126)</f>
        <v>No</v>
      </c>
      <c r="GN23" s="546" t="str">
        <f>IF(ISBLANK('Liberia 2012'!$G$127),"",'Liberia 2012'!$G$127)</f>
        <v>Yes</v>
      </c>
      <c r="GO23" s="546" t="str">
        <f>IF(ISBLANK('Liberia 2012'!$G$128),"",'Liberia 2012'!$G$128)</f>
        <v>No</v>
      </c>
      <c r="GP23" s="546" t="str">
        <f>IF(ISBLANK('Liberia 2012'!$D$129),"",'Liberia 2012'!$D$129)</f>
        <v/>
      </c>
      <c r="GQ23" s="555"/>
      <c r="GR23" s="548" t="str">
        <f>IF(ISBLANK('Liberia 2012'!$G$131),"",'Liberia 2012'!$G$131)</f>
        <v>No</v>
      </c>
      <c r="GS23" s="549"/>
      <c r="GT23" s="548" t="str">
        <f>IF(ISBLANK('Liberia 2012'!$G$133),"",'Liberia 2012'!$G$133)</f>
        <v>No</v>
      </c>
      <c r="GU23" s="548" t="str">
        <f>IF(ISBLANK('Liberia 2012'!$G$134),"",'Liberia 2012'!$G$134)</f>
        <v>No</v>
      </c>
      <c r="GV23" s="548" t="str">
        <f>IF(ISBLANK('Liberia 2012'!$G$135),"",'Liberia 2012'!$G$135)</f>
        <v>No</v>
      </c>
      <c r="GW23" s="548" t="str">
        <f>IF(ISBLANK('Liberia 2012'!$G$136),"",'Liberia 2012'!$G$136)</f>
        <v>No</v>
      </c>
      <c r="GX23" s="548" t="str">
        <f>IF(ISBLANK('Liberia 2012'!$G$137),"",'Liberia 2012'!$G$137)</f>
        <v>No</v>
      </c>
      <c r="GY23" s="548" t="str">
        <f>IF(ISBLANK('Liberia 2012'!$G$138),"",'Liberia 2012'!$G$138)</f>
        <v>No</v>
      </c>
      <c r="GZ23" s="548" t="str">
        <f>IF(ISBLANK('Liberia 2012'!$G$139),"",'Liberia 2012'!$G$139)</f>
        <v>No</v>
      </c>
      <c r="HA23" s="548" t="str">
        <f>IF(ISBLANK('Liberia 2012'!$G$140),"",'Liberia 2012'!$G$140)</f>
        <v>No</v>
      </c>
      <c r="HB23" s="548" t="str">
        <f>IF(ISBLANK('Liberia 2012'!$G$141),"",'Liberia 2012'!$G$141)</f>
        <v>No</v>
      </c>
      <c r="HC23" s="548" t="str">
        <f>IF(ISBLANK('Liberia 2012'!$F$142),"",'Liberia 2012'!$F$142)</f>
        <v>01/11-12/11</v>
      </c>
      <c r="HD23" s="548" t="str">
        <f>IF(ISBLANK('Liberia 2012'!$F$143),"",'Liberia 2012'!$F$143)</f>
        <v>Periodic Physical Inventory and Warehouse Report</v>
      </c>
      <c r="HE23" s="549"/>
      <c r="HF23" s="548" t="str">
        <f>IF(ISBLANK('Liberia 2012'!$G$145),"",'Liberia 2012'!$G$145)</f>
        <v>Yes</v>
      </c>
      <c r="HG23" s="548" t="str">
        <f>IF(ISBLANK('Liberia 2012'!$G$146),"",'Liberia 2012'!$G$146)</f>
        <v>No</v>
      </c>
      <c r="HH23" s="551" t="str">
        <f>IF(ISBLANK('Liberia 2012'!$D$147),"",'Liberia 2012'!$D$147)</f>
        <v>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v>
      </c>
      <c r="HI23" s="156" t="s">
        <v>504</v>
      </c>
    </row>
    <row r="24" spans="1:217" ht="39.950000000000003" customHeight="1">
      <c r="A24" s="263" t="s">
        <v>520</v>
      </c>
      <c r="B24" s="154"/>
      <c r="C24" s="536" t="str">
        <f>IF(ISBLANK('Madagascar 2012'!$H$12),"",'Madagascar 2012'!$H$12)</f>
        <v>Yes</v>
      </c>
      <c r="D24" s="536" t="str">
        <f>IF(ISBLANK('Madagascar 2012'!$D$13),"",'Madagascar 2012'!$D$13)</f>
        <v>Reproductive Health/Family Planning Committee</v>
      </c>
      <c r="E24" s="557"/>
      <c r="F24" s="536" t="str">
        <f>IF(ISBLANK('Madagascar 2012'!$D$15),"",'Madagascar 2012'!$D$15)</f>
        <v>Yes</v>
      </c>
      <c r="G24" s="536" t="str">
        <f>IF(ISBLANK('Madagascar 2012'!$F$15),"",'Madagascar 2012'!$F$15)</f>
        <v>Population Services international (PSI)</v>
      </c>
      <c r="H24" s="536" t="str">
        <f>IF(ISBLANK('Madagascar 2012'!$D$16),"",'Madagascar 2012'!$D$16)</f>
        <v>Yes</v>
      </c>
      <c r="I24" s="536" t="str">
        <f>IF(ISBLANK('Madagascar 2012'!$F$16),"",'Madagascar 2012'!$F$16)</f>
        <v>Fianakaviana Sambatra (FISA) (an IPPF affiliate); Marie Stopes Madagascar (MSM); Religious Platform represented by (1) SAF-FJKM (Health Department of Protestant Church), (2) SALFA (Health Department of Lutheran Church), and (3) Voahary Salama (NGOs' Platform).</v>
      </c>
      <c r="J24" s="536" t="str">
        <f>IF(ISBLANK('Madagascar 2012'!$D$17),"",'Madagascar 2012'!$D$17)</f>
        <v>Yes</v>
      </c>
      <c r="K24" s="536" t="str">
        <f>IF(ISBLANK('Madagascar 2012'!$F$17),"",'Madagascar 2012'!$F$17)</f>
        <v>Organon</v>
      </c>
      <c r="L24" s="536" t="str">
        <f>IF(ISBLANK('Madagascar 2012'!$D$18),"",'Madagascar 2012'!$D$18)</f>
        <v>Yes</v>
      </c>
      <c r="M24" s="536" t="str">
        <f>IF(ISBLANK('Madagascar 2012'!$F$18),"",'Madagascar 2012'!$F$18)</f>
        <v>UNFPA, USAID</v>
      </c>
      <c r="N24" s="536" t="str">
        <f>IF(ISBLANK('Madagascar 2012'!$D$19),"",'Madagascar 2012'!$D$19)</f>
        <v>Yes</v>
      </c>
      <c r="O24" s="536" t="str">
        <f>IF(ISBLANK('Madagascar 2012'!$F$19),"",'Madagascar 2012'!$F$19)</f>
        <v>UNFPA, UNICEF, World Bank, WHO</v>
      </c>
      <c r="P24" s="536" t="str">
        <f>IF(ISBLANK('Madagascar 2012'!$D$20),"",'Madagascar 2012'!$D$20)</f>
        <v>Yes</v>
      </c>
      <c r="Q24" s="536" t="str">
        <f>IF(ISBLANK('Madagascar 2012'!$F$20),"",'Madagascar 2012'!$F$20)</f>
        <v>Direction de la Santé Maternelle, Direction de la Gestion des Intrants de Santé, du Laboratoire et de la Medecine Traditionnelle (maternal health, laboratory, and traditional medicine)</v>
      </c>
      <c r="R24" s="536" t="str">
        <f>IF(ISBLANK('Madagascar 2012'!$D$21),"",'Madagascar 2012'!$D$21)</f>
        <v>Yes</v>
      </c>
      <c r="S24" s="536" t="str">
        <f>IF(ISBLANK('Madagascar 2012'!$F$21),"",'Madagascar 2012'!$F$21)</f>
        <v>SALAMA (national essential drug store/purchasing agency)</v>
      </c>
      <c r="T24" s="536" t="str">
        <f>IF(ISBLANK('Madagascar 2012'!$D$22),"",'Madagascar 2012'!$D$22)</f>
        <v>Yes</v>
      </c>
      <c r="U24" s="536" t="str">
        <f>IF(ISBLANK('Madagascar 2012'!$F$22),"",'Madagascar 2012'!$F$22)</f>
        <v>Ministry of Population</v>
      </c>
      <c r="V24" s="536" t="str">
        <f>IF(ISBLANK('Madagascar 2012'!$D$23),"",'Madagascar 2012'!$D$23)</f>
        <v>Yes</v>
      </c>
      <c r="W24" s="536" t="str">
        <f>IF(ISBLANK('Madagascar 2012'!$F$23),"",'Madagascar 2012'!$F$23)</f>
        <v>Ministry of Education and Ministry of Youth</v>
      </c>
      <c r="X24" s="536" t="str">
        <f>IF(ISBLANK('Madagascar 2012'!$H$24),"",'Madagascar 2012'!$H$24)</f>
        <v>1-2 times</v>
      </c>
      <c r="Y24" s="536" t="str">
        <f>IF(ISBLANK('Madagascar 2012'!$H$25),"",'Madagascar 2012'!$H$25)</f>
        <v>Yes</v>
      </c>
      <c r="Z24" s="536" t="str">
        <f>IF(ISBLANK('Madagascar 2012'!$D$26),"",'Madagascar 2012'!$D$26)</f>
        <v>Yes</v>
      </c>
      <c r="AA24" s="536" t="str">
        <f>IF(ISBLANK('Madagascar 2012'!$F$26),"",'Madagascar 2012'!$F$26)</f>
        <v xml:space="preserve">Directorate of Child, Maternal, and Reproductive Health (DCMRH)
</v>
      </c>
      <c r="AB24" s="536" t="str">
        <f>IF(ISBLANK('Madagascar 2012'!$H$26),"",'Madagascar 2012'!$H$26)</f>
        <v>Director</v>
      </c>
      <c r="AC24" s="155"/>
      <c r="AD24" s="537" t="str">
        <f>IF(ISBLANK('Madagascar 2012'!$F$28),"",'Madagascar 2012'!$F$28)</f>
        <v>October</v>
      </c>
      <c r="AE24" s="537" t="str">
        <f>IF(ISBLANK('Madagascar 2012'!$H$28),"",'Madagascar 2012'!$H$28)</f>
        <v>September</v>
      </c>
      <c r="AF24" s="538">
        <f>IF(ISBLANK('Madagascar 2012'!$G$29),"",'Madagascar 2012'!$G$29)</f>
        <v>6501468</v>
      </c>
      <c r="AG24" s="535" t="str">
        <f>IF(ISBLANK('Madagascar 2012'!$E$30),"",'Madagascar 2012'!$E$30)</f>
        <v>01/11 - 12/11</v>
      </c>
      <c r="AH24" s="535" t="str">
        <f>IF(ISBLANK('Madagascar 2012'!$G$30),"",'Madagascar 2012'!$G$30)</f>
        <v>Ministry of Public Health (MPH), UNFPA, and SALAMA</v>
      </c>
      <c r="AI24" s="535" t="str">
        <f>IF(ISBLANK('Madagascar 2012'!$H$31),"",'Madagascar 2012'!$H$31)</f>
        <v>Yes</v>
      </c>
      <c r="AJ24" s="538" t="str">
        <f>IF(ISBLANK('Madagascar 2012'!$H$32),"",'Madagascar 2012'!$H$32)</f>
        <v>Yes</v>
      </c>
      <c r="AK24" s="538">
        <f>IF(ISBLANK('Madagascar 2012'!$E$35),"",'Madagascar 2012'!$E$35)</f>
        <v>58627</v>
      </c>
      <c r="AL24" s="537" t="str">
        <f>IF(ISBLANK('Madagascar 2012'!$F$35),"",'Madagascar 2012'!$F$35)</f>
        <v>01/11-12/11</v>
      </c>
      <c r="AM24" s="537" t="str">
        <f>IF(ISBLANK('Madagascar 2012'!$G$35),"",'Madagascar 2012'!$G$35)</f>
        <v>MPH Report - December 2010</v>
      </c>
      <c r="AN24" s="537" t="str">
        <f>IF(ISBLANK('Madagascar 2012'!$H$35),"",'Madagascar 2012'!$H$35)</f>
        <v/>
      </c>
      <c r="AO24" s="537" t="str">
        <f>IF(ISBLANK('Madagascar 2012'!$H$37),"",'Madagascar 2012'!$H$37)</f>
        <v>Yes</v>
      </c>
      <c r="AP24" s="537" t="str">
        <f>IF(ISBLANK('Madagascar 2012'!$D$40),"",'Madagascar 2012'!$D$40)</f>
        <v>Yes</v>
      </c>
      <c r="AQ24" s="537" t="str">
        <f>IF(ISBLANK('Madagascar 2012'!$D$41),"",'Madagascar 2012'!$D$41)</f>
        <v>Government funds from taxes</v>
      </c>
      <c r="AR24" s="538">
        <f>IF(ISBLANK('Madagascar 2012'!$E$40),"",'Madagascar 2012'!$E$40)</f>
        <v>58627</v>
      </c>
      <c r="AS24" s="538" t="str">
        <f>IF(ISBLANK('Madagascar 2012'!$F$40),"",'Madagascar 2012'!$F$40)</f>
        <v>01/11 - 12/11</v>
      </c>
      <c r="AT24" s="538" t="str">
        <f>IF(ISBLANK('Madagascar 2012'!$G$40),"",'Madagascar 2012'!$G$40)</f>
        <v>MPH Report - December 2011</v>
      </c>
      <c r="AU24" s="537" t="str">
        <f>IF(ISBLANK('Madagascar 2012'!$H$40),"",'Madagascar 2012'!$H$40)</f>
        <v/>
      </c>
      <c r="AV24" s="537" t="str">
        <f>IF(ISBLANK('Madagascar 2012'!$D$42),"",'Madagascar 2012'!$D$42)</f>
        <v>No</v>
      </c>
      <c r="AW24" s="538" t="str">
        <f>IF(ISBLANK('Madagascar 2012'!$D$43),"",'Madagascar 2012'!$D$43)</f>
        <v>N/A</v>
      </c>
      <c r="AX24" s="538">
        <f>IF(ISBLANK('Madagascar 2012'!$E$42),"",'Madagascar 2012'!$E$42)</f>
        <v>0</v>
      </c>
      <c r="AY24" s="538" t="str">
        <f>IF(ISBLANK('Madagascar 2012'!$F$42),"",'Madagascar 2012'!$F$42)</f>
        <v>01/11 - 12/11</v>
      </c>
      <c r="AZ24" s="538" t="str">
        <f>IF(ISBLANK('Madagascar 2012'!$G$42),"",'Madagascar 2012'!$G$42)</f>
        <v/>
      </c>
      <c r="BA24" s="537" t="str">
        <f>IF(ISBLANK('Madagascar 2012'!$H$42),"",'Madagascar 2012'!$H$42)</f>
        <v/>
      </c>
      <c r="BB24" s="539">
        <f>IF(ISBLANK('Madagascar 2012'!$E$44),"",'Madagascar 2012'!$E$44)</f>
        <v>58627</v>
      </c>
      <c r="BC24" s="537" t="str">
        <f>IF(ISBLANK('Madagascar 2012'!$H$44),"",'Madagascar 2012'!$H$44)</f>
        <v/>
      </c>
      <c r="BD24" s="540"/>
      <c r="BE24" s="537" t="str">
        <f>IF(ISBLANK('Madagascar 2012'!$D$48),"",'Madagascar 2012'!$D$48)</f>
        <v>Yes</v>
      </c>
      <c r="BF24" s="538" t="str">
        <f>IF(ISBLANK('Madagascar 2012'!$D$49),"",'Madagascar 2012'!$D$49)</f>
        <v>UNFPA</v>
      </c>
      <c r="BG24" s="538">
        <f>IF(ISBLANK('Madagascar 2012'!$E$48),"",'Madagascar 2012'!$E$48)</f>
        <v>2722116</v>
      </c>
      <c r="BH24" s="538" t="str">
        <f>IF(ISBLANK('Madagascar 2012'!$F$48),"",'Madagascar 2012'!$F$48)</f>
        <v>1/11 - 12/11</v>
      </c>
      <c r="BI24" s="538" t="str">
        <f>IF(ISBLANK('Madagascar 2012'!$G$48),"",'Madagascar 2012'!$G$48)</f>
        <v>MPH Report - December 2011</v>
      </c>
      <c r="BJ24" s="537" t="str">
        <f>IF(ISBLANK('Madagascar 2012'!$H$48),"",'Madagascar 2012'!$H$48)</f>
        <v/>
      </c>
      <c r="BK24" s="537" t="str">
        <f>IF(ISBLANK('Madagascar 2012'!$D$50),"",'Madagascar 2012'!$D$50)</f>
        <v>No</v>
      </c>
      <c r="BL24" s="538">
        <f>IF(ISBLANK('Madagascar 2012'!$E$50),"",'Madagascar 2012'!$E$50)</f>
        <v>0</v>
      </c>
      <c r="BM24" s="538" t="str">
        <f>IF(ISBLANK('Madagascar 2012'!$F$50),"",'Madagascar 2012'!$F$50)</f>
        <v>1/11 - 12/11</v>
      </c>
      <c r="BN24" s="538" t="str">
        <f>IF(ISBLANK('Madagascar 2012'!$G$50),"",'Madagascar 2012'!$G$50)</f>
        <v/>
      </c>
      <c r="BO24" s="538" t="str">
        <f>IF(ISBLANK('Madagascar 2012'!$H$50),"",'Madagascar 2012'!$H$50)</f>
        <v/>
      </c>
      <c r="BP24" s="537" t="str">
        <f>IF(ISBLANK('Madagascar 2012'!$D$51),"",'Madagascar 2012'!$D$51)</f>
        <v>No</v>
      </c>
      <c r="BQ24" s="538">
        <f>IF(ISBLANK('Madagascar 2012'!$E$51),"",'Madagascar 2012'!$E$51)</f>
        <v>0</v>
      </c>
      <c r="BR24" s="537" t="str">
        <f>IF(ISBLANK('Madagascar 2012'!$F$51),"",'Madagascar 2012'!$F$51)</f>
        <v>1/11 - 12/11</v>
      </c>
      <c r="BS24" s="538" t="str">
        <f>IF(ISBLANK('Madagascar 2012'!$G$51),"",'Madagascar 2012'!$G$51)</f>
        <v/>
      </c>
      <c r="BT24" s="538" t="str">
        <f>IF(ISBLANK('Madagascar 2012'!$H$51),"",'Madagascar 2012'!$H$51)</f>
        <v/>
      </c>
      <c r="BU24" s="539">
        <f>IF(ISBLANK('Madagascar 2012'!$E$52),"",'Madagascar 2012'!$E$52)</f>
        <v>2722116</v>
      </c>
      <c r="BV24" s="538" t="str">
        <f>IF(ISBLANK('Madagascar 2012'!$H$52),"",'Madagascar 2012'!$H$52)</f>
        <v/>
      </c>
      <c r="BW24" s="541">
        <f>IF(ISBLANK('Madagascar 2012'!$F$55),"",'Madagascar 2012'!$F$55)</f>
        <v>2.1083214090622544E-2</v>
      </c>
      <c r="BX24" s="537" t="str">
        <f>IF(ISBLANK('Madagascar 2012'!$G$55),"",'Madagascar 2012'!$G$55)</f>
        <v/>
      </c>
      <c r="BY24" s="541">
        <f>IF(ISBLANK('Madagascar 2012'!$F$56),"",'Madagascar 2012'!$F$56)</f>
        <v>0.42771001872192554</v>
      </c>
      <c r="BZ24" s="537" t="str">
        <f>IF(ISBLANK('Madagascar 2012'!$G$56),"",'Madagascar 2012'!$G$56)</f>
        <v/>
      </c>
      <c r="CA24" s="537" t="str">
        <f>IF(ISBLANK('Madagascar 2012'!$F$57),"",'Madagascar 2012'!$F$57)</f>
        <v/>
      </c>
      <c r="CB24" s="537" t="str">
        <f>IF(ISBLANK('Madagascar 2012'!$G$57),"",'Madagascar 2012'!$G$57)</f>
        <v/>
      </c>
      <c r="CC24" s="537" t="str">
        <f>IF(ISBLANK('Madagascar 2012'!$F$59),"",'Madagascar 2012'!$F$59)</f>
        <v>The government (e.g., Central Medical Stores, MOH logistics unit, MOH procurement unit)</v>
      </c>
      <c r="CD24" s="537" t="str">
        <f>IF(ISBLANK('Madagascar 2012'!$F$60),"",'Madagascar 2012'!$F$60)</f>
        <v>SALAMA</v>
      </c>
      <c r="CE24" s="537" t="str">
        <f>IF(ISBLANK('Madagascar 2012'!$F$61),"",'Madagascar 2012'!$F$61)</f>
        <v>Yes</v>
      </c>
      <c r="CF24" s="537" t="str">
        <f>IF(ISBLANK('Madagascar 2012'!$D$62),"",'Madagascar 2012'!$D$62)</f>
        <v>SALAMA manages all the procurement and orders for MPH as well as the distribution to the districts.</v>
      </c>
      <c r="CG24" s="262"/>
      <c r="CH24" s="542"/>
      <c r="CI24" s="543" t="str">
        <f>IF(ISBLANK('Madagascar 2012'!$D$66),"",'Madagascar 2012'!$D$66)</f>
        <v>Yes</v>
      </c>
      <c r="CJ24" s="543" t="str">
        <f>IF(ISBLANK('Madagascar 2012'!$D$67),"",'Madagascar 2012'!$D$67)</f>
        <v>No</v>
      </c>
      <c r="CK24" s="543" t="str">
        <f>IF(ISBLANK('Madagascar 2012'!$D$68),"",'Madagascar 2012'!$D$68)</f>
        <v>Yes</v>
      </c>
      <c r="CL24" s="543" t="str">
        <f>IF(ISBLANK('Madagascar 2012'!$D$69),"",'Madagascar 2012'!$D$69)</f>
        <v>Yes</v>
      </c>
      <c r="CM24" s="543" t="str">
        <f>IF(ISBLANK('Madagascar 2012'!$D$70),"",'Madagascar 2012'!$D$70)</f>
        <v>Yes</v>
      </c>
      <c r="CN24" s="543" t="str">
        <f>IF(ISBLANK('Madagascar 2012'!$D$71),"",'Madagascar 2012'!$D$71)</f>
        <v>Yes</v>
      </c>
      <c r="CO24" s="543" t="str">
        <f>IF(ISBLANK('Madagascar 2012'!$D$72),"",'Madagascar 2012'!$D$72)</f>
        <v>Yes</v>
      </c>
      <c r="CP24" s="543" t="str">
        <f>IF(ISBLANK('Madagascar 2012'!$D$73),"",'Madagascar 2012'!$D$73)</f>
        <v>Yes</v>
      </c>
      <c r="CQ24" s="543" t="str">
        <f>IF(ISBLANK('Madagascar 2012'!$D$74),"",'Madagascar 2012'!$D$74)</f>
        <v>Don't know</v>
      </c>
      <c r="CR24" s="543" t="str">
        <f>IF(ISBLANK('Madagascar 2012'!$D$75),"",'Madagascar 2012'!$D$75)</f>
        <v>Don't know</v>
      </c>
      <c r="CS24" s="543" t="str">
        <f>IF(ISBLANK('Madagascar 2012'!$D$76),"",'Madagascar 2012'!$D$76)</f>
        <v>No</v>
      </c>
      <c r="CT24" s="543" t="str">
        <f>IF(ISBLANK('Madagascar 2012'!$D$77),"",'Madagascar 2012'!$D$77)</f>
        <v/>
      </c>
      <c r="CU24" s="542"/>
      <c r="CV24" s="543" t="str">
        <f>IF(ISBLANK('Madagascar 2012'!$F$66),"",'Madagascar 2012'!$F$66)</f>
        <v>Yes</v>
      </c>
      <c r="CW24" s="543" t="str">
        <f>IF(ISBLANK('Madagascar 2012'!$F$67),"",'Madagascar 2012'!$F$67)</f>
        <v>Yes</v>
      </c>
      <c r="CX24" s="543" t="str">
        <f>IF(ISBLANK('Madagascar 2012'!$F$68),"",'Madagascar 2012'!$F$68)</f>
        <v>Yes</v>
      </c>
      <c r="CY24" s="543" t="str">
        <f>IF(ISBLANK('Madagascar 2012'!$F$69),"",'Madagascar 2012'!$F$69)</f>
        <v>Yes</v>
      </c>
      <c r="CZ24" s="543" t="str">
        <f>IF(ISBLANK('Madagascar 2012'!$F$70),"",'Madagascar 2012'!$F$70)</f>
        <v>Yes</v>
      </c>
      <c r="DA24" s="543" t="str">
        <f>IF(ISBLANK('Madagascar 2012'!$F$71),"",'Madagascar 2012'!$F$71)</f>
        <v>Yes</v>
      </c>
      <c r="DB24" s="543" t="str">
        <f>IF(ISBLANK('Madagascar 2012'!$F$72),"",'Madagascar 2012'!$F$72)</f>
        <v>No</v>
      </c>
      <c r="DC24" s="543" t="str">
        <f>IF(ISBLANK('Madagascar 2012'!$F$73),"",'Madagascar 2012'!$F$73)</f>
        <v>No</v>
      </c>
      <c r="DD24" s="543" t="str">
        <f>IF(ISBLANK('Madagascar 2012'!$F$74),"",'Madagascar 2012'!$F$74)</f>
        <v>Don't know</v>
      </c>
      <c r="DE24" s="543" t="str">
        <f>IF(ISBLANK('Madagascar 2012'!$F$75),"",'Madagascar 2012'!$F$75)</f>
        <v>Don't know</v>
      </c>
      <c r="DF24" s="543" t="str">
        <f>IF(ISBLANK('Madagascar 2012'!$F$76),"",'Madagascar 2012'!$F$76)</f>
        <v>Yes</v>
      </c>
      <c r="DG24" s="543" t="str">
        <f>IF(ISBLANK('Madagascar 2012'!$F$77),"",'Madagascar 2012'!$F$77)</f>
        <v/>
      </c>
      <c r="DH24" s="544"/>
      <c r="DI24" s="543" t="str">
        <f>IF(ISBLANK('Madagascar 2012'!$G$66),"",'Madagascar 2012'!$G$66)</f>
        <v>Yes</v>
      </c>
      <c r="DJ24" s="543" t="str">
        <f>IF(ISBLANK('Madagascar 2012'!$G$67),"",'Madagascar 2012'!$G$67)</f>
        <v>No</v>
      </c>
      <c r="DK24" s="543" t="str">
        <f>IF(ISBLANK('Madagascar 2012'!$G$68),"",'Madagascar 2012'!$G$68)</f>
        <v>Yes</v>
      </c>
      <c r="DL24" s="543" t="str">
        <f>IF(ISBLANK('Madagascar 2012'!$G$69),"",'Madagascar 2012'!$G$69)</f>
        <v>Yes</v>
      </c>
      <c r="DM24" s="543" t="str">
        <f>IF(ISBLANK('Madagascar 2012'!$G$70),"",'Madagascar 2012'!$G$70)</f>
        <v>Yes</v>
      </c>
      <c r="DN24" s="543" t="str">
        <f>IF(ISBLANK('Madagascar 2012'!$G$71),"",'Madagascar 2012'!$G$71)</f>
        <v>Yes</v>
      </c>
      <c r="DO24" s="543" t="str">
        <f>IF(ISBLANK('Madagascar 2012'!$G$72),"",'Madagascar 2012'!$G$72)</f>
        <v>Yes</v>
      </c>
      <c r="DP24" s="543" t="str">
        <f>IF(ISBLANK('Madagascar 2012'!$G$73),"",'Madagascar 2012'!$G$73)</f>
        <v>Don't know</v>
      </c>
      <c r="DQ24" s="543" t="str">
        <f>IF(ISBLANK('Madagascar 2012'!$G$74),"",'Madagascar 2012'!$G$74)</f>
        <v>Yes</v>
      </c>
      <c r="DR24" s="543" t="str">
        <f>IF(ISBLANK('Madagascar 2012'!$G$75),"",'Madagascar 2012'!$G$75)</f>
        <v>Yes</v>
      </c>
      <c r="DS24" s="543" t="str">
        <f>IF(ISBLANK('Madagascar 2012'!$G$76),"",'Madagascar 2012'!$G$76)</f>
        <v>Don't know</v>
      </c>
      <c r="DT24" s="543" t="str">
        <f>IF(ISBLANK('Madagascar 2012'!$G$77),"",'Madagascar 2012'!$G$77)</f>
        <v/>
      </c>
      <c r="DU24" s="544"/>
      <c r="DV24" s="543" t="str">
        <f>IF(ISBLANK('Madagascar 2012'!$H$66),"",'Madagascar 2012'!$H$66)</f>
        <v>Yes</v>
      </c>
      <c r="DW24" s="543" t="str">
        <f>IF(ISBLANK('Madagascar 2012'!$H$67),"",'Madagascar 2012'!$H$67)</f>
        <v>No</v>
      </c>
      <c r="DX24" s="543" t="str">
        <f>IF(ISBLANK('Madagascar 2012'!$H$68),"",'Madagascar 2012'!$H$68)</f>
        <v>Yes</v>
      </c>
      <c r="DY24" s="543" t="str">
        <f>IF(ISBLANK('Madagascar 2012'!$H$69),"",'Madagascar 2012'!$H$69)</f>
        <v>Yes</v>
      </c>
      <c r="DZ24" s="543" t="str">
        <f>IF(ISBLANK('Madagascar 2012'!$H$70),"",'Madagascar 2012'!$H$70)</f>
        <v>Yes</v>
      </c>
      <c r="EA24" s="543" t="str">
        <f>IF(ISBLANK('Madagascar 2012'!$H$71),"",'Madagascar 2012'!$H$71)</f>
        <v>Yes</v>
      </c>
      <c r="EB24" s="543" t="str">
        <f>IF(ISBLANK('Madagascar 2012'!$H$72),"",'Madagascar 2012'!$H$72)</f>
        <v>Yes</v>
      </c>
      <c r="EC24" s="543" t="str">
        <f>IF(ISBLANK('Madagascar 2012'!$H$73),"",'Madagascar 2012'!$H$73)</f>
        <v>No</v>
      </c>
      <c r="ED24" s="543" t="str">
        <f>IF(ISBLANK('Madagascar 2012'!$H$74),"",'Madagascar 2012'!$H$74)</f>
        <v>Don't know</v>
      </c>
      <c r="EE24" s="543" t="str">
        <f>IF(ISBLANK('Madagascar 2012'!$H$75),"",'Madagascar 2012'!$H$75)</f>
        <v>Don't know</v>
      </c>
      <c r="EF24" s="543" t="str">
        <f>IF(ISBLANK('Madagascar 2012'!$H$76),"",'Madagascar 2012'!$H$76)</f>
        <v>Yes</v>
      </c>
      <c r="EG24" s="543" t="str">
        <f>IF(ISBLANK('Madagascar 2012'!$H$77),"",'Madagascar 2012'!$H$77)</f>
        <v/>
      </c>
      <c r="EH24" s="543" t="str">
        <f>IF(ISBLANK('Madagascar 2012'!$D$78),"",'Madagascar 2012'!$D$78)</f>
        <v>Microlut is not registered yet in Madagascar.</v>
      </c>
      <c r="EI24" s="545"/>
      <c r="EJ24" s="546" t="str">
        <f>IF(ISBLANK('Madagascar 2012'!$H$80),"",'Madagascar 2012'!$H$80)</f>
        <v>Yes</v>
      </c>
      <c r="EK24" s="546" t="str">
        <f>IF(ISBLANK('Madagascar 2012'!$C$83),"",'Madagascar 2012'!$C$83)</f>
        <v>Contraceptive Security Strategy</v>
      </c>
      <c r="EL24" s="546" t="str">
        <f>IF(ISBLANK('Madagascar 2012'!$D$83),"",'Madagascar 2012'!$D$83)</f>
        <v>2007-2012</v>
      </c>
      <c r="EM24" s="546" t="str">
        <f>IF(ISBLANK('Madagascar 2012'!$F$83),"",'Madagascar 2012'!$F$83)</f>
        <v>Yes</v>
      </c>
      <c r="EN24" s="546" t="str">
        <f>IF(ISBLANK('Madagascar 2012'!$G$83),"",'Madagascar 2012'!$G$83)</f>
        <v>Yes</v>
      </c>
      <c r="EO24" s="546" t="str">
        <f>IF(ISBLANK('Madagascar 2012'!$F$84),"",'Madagascar 2012'!$F$84)</f>
        <v>Yes</v>
      </c>
      <c r="EP24" s="546" t="str">
        <f>IF(ISBLANK('Madagascar 2012'!$E$85),"",'Madagascar 2012'!$E$85)</f>
        <v>NGOs, social marketing, and commercial sectors</v>
      </c>
      <c r="EQ24" s="546" t="str">
        <f>IF(ISBLANK('Madagascar 2012'!$E$86),"",'Madagascar 2012'!$E$86)</f>
        <v>VAT = 20%  and tax = 20% and/or 44%</v>
      </c>
      <c r="ER24" s="546" t="str">
        <f>IF(ISBLANK('Madagascar 2012'!$H$87),"",'Madagascar 2012'!$H$87)</f>
        <v>Yes</v>
      </c>
      <c r="ES24" s="546" t="str">
        <f>IF(ISBLANK('Madagascar 2012'!$D$88),"",'Madagascar 2012'!$D$88)</f>
        <v xml:space="preserve">Import tax and product registration </v>
      </c>
      <c r="ET24" s="546" t="str">
        <f>IF(ISBLANK('Madagascar 2012'!$H$89),"",'Madagascar 2012'!$H$89)</f>
        <v>Yes</v>
      </c>
      <c r="EU24" s="546" t="str">
        <f>IF(ISBLANK('Madagascar 2012'!$D$90),"",'Madagascar 2012'!$D$90)</f>
        <v>There is a norms and procedures reference document/guide for family planning/reproductive health.</v>
      </c>
      <c r="EV24" s="546" t="str">
        <f>IF(ISBLANK('Madagascar 2012'!$H$91),"",'Madagascar 2012'!$H$91)</f>
        <v>Yes</v>
      </c>
      <c r="EW24" s="546" t="str">
        <f>IF(ISBLANK('Madagascar 2012'!$C$94),"",'Madagascar 2012'!$C$94)</f>
        <v>Injections (Depo-Provera)</v>
      </c>
      <c r="EX24" s="546" t="str">
        <f>IF(ISBLANK('Madagascar 2012'!$E$94),"",'Madagascar 2012'!$E$94)</f>
        <v>Doctors, nurses, health agents, and community-health volunteers who have received training on injections can provide Depo-Provera. Depo-Provera is available at all levels of the public health system.</v>
      </c>
      <c r="EY24" s="546" t="str">
        <f>IF(ISBLANK('Madagascar 2012'!$G$94),"",'Madagascar 2012'!$G$94)</f>
        <v>Doctors, nurses, health agents, and community-health volunteers who have received training on injections can provide Depo-Provera. Depo-Provera is available at all levels of the private health system.</v>
      </c>
      <c r="EZ24" s="546" t="str">
        <f>IF(ISBLANK('Madagascar 2012'!$C$95),"",'Madagascar 2012'!$C$95)</f>
        <v>Implants (Implanon) and IUDs</v>
      </c>
      <c r="FA24" s="546" t="str">
        <f>IF(ISBLANK('Madagascar 2012'!$E$95),"",'Madagascar 2012'!$E$95)</f>
        <v>Only doctors, midwives and nurses who have received special training on insertion and removal of IUDs or implants can provide IUDs and impants. IUDs and impants are available at all levels of the public health system.</v>
      </c>
      <c r="FB24" s="546" t="str">
        <f>IF(ISBLANK('Madagascar 2012'!$G$95),"",'Madagascar 2012'!$G$95)</f>
        <v>Only doctors, midwives and nurses who have received special training on insertion and removal of IUDs or implants can provide IUDs and impants. IUDs and impants are available at all levels of the private health system.</v>
      </c>
      <c r="FC24" s="546" t="str">
        <f>IF(ISBLANK('Madagascar 2012'!$C$96),"",'Madagascar 2012'!$C$96)</f>
        <v>Tubal ligations and vasectomies</v>
      </c>
      <c r="FD24" s="546" t="str">
        <f>IF(ISBLANK('Madagascar 2012'!$E$96),"",'Madagascar 2012'!$E$96)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FE24" s="546" t="str">
        <f>IF(ISBLANK('Madagascar 2012'!$G$96),"",'Madagascar 2012'!$G$96)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v>
      </c>
      <c r="FF24" s="550"/>
      <c r="FG24" s="546" t="str">
        <f>IF(ISBLANK('Madagascar 2012'!$D$99),"",'Madagascar 2012'!$D$99)</f>
        <v>No</v>
      </c>
      <c r="FH24" s="546" t="str">
        <f>IF(ISBLANK('Madagascar 2012'!$E$99),"",'Madagascar 2012'!$E$99)</f>
        <v/>
      </c>
      <c r="FI24" s="546" t="str">
        <f>IF(ISBLANK('Madagascar 2012'!$H$99),"",'Madagascar 2012'!$H$99)</f>
        <v/>
      </c>
      <c r="FJ24" s="546" t="str">
        <f>IF(ISBLANK('Madagascar 2012'!$D$100),"",'Madagascar 2012'!$D$100)</f>
        <v>No</v>
      </c>
      <c r="FK24" s="546" t="str">
        <f>IF(ISBLANK('Madagascar 2012'!$E$100),"",'Madagascar 2012'!$E$100)</f>
        <v/>
      </c>
      <c r="FL24" s="546" t="str">
        <f>IF(ISBLANK('Madagascar 2012'!$H$100),"",'Madagascar 2012'!$H$100)</f>
        <v/>
      </c>
      <c r="FM24" s="546" t="str">
        <f>IF(ISBLANK('Madagascar 2012'!$D$101),"",'Madagascar 2012'!$D$101)</f>
        <v>No</v>
      </c>
      <c r="FN24" s="546" t="str">
        <f>IF(ISBLANK('Madagascar 2012'!$E$101),"",'Madagascar 2012'!$E$101)</f>
        <v/>
      </c>
      <c r="FO24" s="546" t="str">
        <f>IF(ISBLANK('Madagascar 2012'!$H$101),"",'Madagascar 2012'!$H$101)</f>
        <v/>
      </c>
      <c r="FP24" s="547"/>
      <c r="FQ24" s="546" t="str">
        <f>IF(ISBLANK('Madagascar 2012'!$G$104),"",'Madagascar 2012'!$G$104)</f>
        <v>No</v>
      </c>
      <c r="FR24" s="546" t="str">
        <f>IF(ISBLANK('Madagascar 2012'!$G$105),"",'Madagascar 2012'!$G$105)</f>
        <v>No</v>
      </c>
      <c r="FS24" s="546" t="str">
        <f>IF(ISBLANK('Madagascar 2012'!$G$106),"",'Madagascar 2012'!$G$106)</f>
        <v>N/A</v>
      </c>
      <c r="FT24" s="546" t="str">
        <f>IF(ISBLANK('Madagascar 2012'!$D$107),"",'Madagascar 2012'!$D$107)</f>
        <v>N/A</v>
      </c>
      <c r="FU24" s="547"/>
      <c r="FV24" s="546" t="str">
        <f>IF(ISBLANK('Madagascar 2012'!$G$109),"",'Madagascar 2012'!$G$109)</f>
        <v>Yes</v>
      </c>
      <c r="FW24" s="546" t="str">
        <f>IF(ISBLANK('Madagascar 2012'!$G$110),"",'Madagascar 2012'!$G$110)</f>
        <v>Yes</v>
      </c>
      <c r="FX24" s="546" t="str">
        <f>IF(ISBLANK('Madagascar 2012'!$G$111),"",'Madagascar 2012'!$G$111)</f>
        <v>Yes</v>
      </c>
      <c r="FY24" s="546" t="str">
        <f>IF(ISBLANK('Madagascar 2012'!$G$112),"",'Madagascar 2012'!$G$112)</f>
        <v>Yes</v>
      </c>
      <c r="FZ24" s="546" t="str">
        <f>IF(ISBLANK('Madagascar 2012'!$G$113),"",'Madagascar 2012'!$G$113)</f>
        <v>Yes</v>
      </c>
      <c r="GA24" s="546" t="str">
        <f>IF(ISBLANK('Madagascar 2012'!$G$114),"",'Madagascar 2012'!$G$114)</f>
        <v>Yes</v>
      </c>
      <c r="GB24" s="546" t="str">
        <f>IF(ISBLANK('Madagascar 2012'!$G$115),"",'Madagascar 2012'!$G$115)</f>
        <v>Yes</v>
      </c>
      <c r="GC24" s="546" t="str">
        <f>IF(ISBLANK('Madagascar 2012'!$G$116),"",'Madagascar 2012'!$G$116)</f>
        <v>Yes</v>
      </c>
      <c r="GD24" s="546" t="str">
        <f>IF(ISBLANK('Madagascar 2012'!$G$117),"",'Madagascar 2012'!$G$117)</f>
        <v>Yes</v>
      </c>
      <c r="GE24" s="546" t="str">
        <f>IF(ISBLANK('Madagascar 2012'!$G$118),"",'Madagascar 2012'!$G$118)</f>
        <v>Don't know</v>
      </c>
      <c r="GF24" s="546" t="str">
        <f>IF(ISBLANK('Madagascar 2012'!$F$119),"",'Madagascar 2012'!$F$119)</f>
        <v>Don't know</v>
      </c>
      <c r="GG24" s="546">
        <f>IF(ISBLANK('Madagascar 2012'!$F$120),"",'Madagascar 2012'!$F$120)</f>
        <v>2011</v>
      </c>
      <c r="GH24" s="546" t="str">
        <f>IF(ISBLANK('Madagascar 2012'!$D$121),"",'Madagascar 2012'!$D$121)</f>
        <v>Liste Nationale des Médicaments Essentiels (National Essential Medicines List)</v>
      </c>
      <c r="GI24" s="546" t="str">
        <f>IF(ISBLANK('Madagascar 2012'!$D$122),"",'Madagascar 2012'!$D$122)</f>
        <v xml:space="preserve">The list is updated every two years. </v>
      </c>
      <c r="GJ24" s="547"/>
      <c r="GK24" s="546">
        <f>IF(ISBLANK('Madagascar 2012'!$F$124),"",'Madagascar 2012'!$F$124)</f>
        <v>2007</v>
      </c>
      <c r="GL24" s="546" t="str">
        <f>IF(ISBLANK('Madagascar 2012'!$G$125),"",'Madagascar 2012'!$G$125)</f>
        <v>Yes</v>
      </c>
      <c r="GM24" s="546" t="str">
        <f>IF(ISBLANK('Madagascar 2012'!$G$126),"",'Madagascar 2012'!$G$126)</f>
        <v>Yes</v>
      </c>
      <c r="GN24" s="546" t="str">
        <f>IF(ISBLANK('Madagascar 2012'!$G$127),"",'Madagascar 2012'!$G$127)</f>
        <v>Yes</v>
      </c>
      <c r="GO24" s="546" t="str">
        <f>IF(ISBLANK('Madagascar 2012'!$G$128),"",'Madagascar 2012'!$G$128)</f>
        <v>No</v>
      </c>
      <c r="GP24" s="546" t="str">
        <f>IF(ISBLANK('Madagascar 2012'!$D$129),"",'Madagascar 2012'!$D$129)</f>
        <v/>
      </c>
      <c r="GQ24" s="555"/>
      <c r="GR24" s="548" t="str">
        <f>IF(ISBLANK('Madagascar 2012'!$G$131),"",'Madagascar 2012'!$G$131)</f>
        <v>Yes</v>
      </c>
      <c r="GS24" s="549"/>
      <c r="GT24" s="548" t="str">
        <f>IF(ISBLANK('Madagascar 2012'!$G$133),"",'Madagascar 2012'!$G$133)</f>
        <v>No</v>
      </c>
      <c r="GU24" s="548" t="str">
        <f>IF(ISBLANK('Madagascar 2012'!$G$134),"",'Madagascar 2012'!$G$134)</f>
        <v>Yes</v>
      </c>
      <c r="GV24" s="548" t="str">
        <f>IF(ISBLANK('Madagascar 2012'!$G$135),"",'Madagascar 2012'!$G$135)</f>
        <v>Yes</v>
      </c>
      <c r="GW24" s="548" t="str">
        <f>IF(ISBLANK('Madagascar 2012'!$G$136),"",'Madagascar 2012'!$G$136)</f>
        <v>No</v>
      </c>
      <c r="GX24" s="548" t="str">
        <f>IF(ISBLANK('Madagascar 2012'!$G$137),"",'Madagascar 2012'!$G$137)</f>
        <v>No</v>
      </c>
      <c r="GY24" s="548" t="str">
        <f>IF(ISBLANK('Madagascar 2012'!$G$138),"",'Madagascar 2012'!$G$138)</f>
        <v>No</v>
      </c>
      <c r="GZ24" s="548" t="str">
        <f>IF(ISBLANK('Madagascar 2012'!$G$139),"",'Madagascar 2012'!$G$139)</f>
        <v>N/A</v>
      </c>
      <c r="HA24" s="548" t="str">
        <f>IF(ISBLANK('Madagascar 2012'!$G$140),"",'Madagascar 2012'!$G$140)</f>
        <v>N/A</v>
      </c>
      <c r="HB24" s="548" t="str">
        <f>IF(ISBLANK('Madagascar 2012'!$G$141),"",'Madagascar 2012'!$G$141)</f>
        <v>Yes</v>
      </c>
      <c r="HC24" s="548" t="str">
        <f>IF(ISBLANK('Madagascar 2012'!$F$142),"",'Madagascar 2012'!$F$142)</f>
        <v>1/11-12/11</v>
      </c>
      <c r="HD24" s="548" t="str">
        <f>IF(ISBLANK('Madagascar 2012'!$F$143),"",'Madagascar 2012'!$F$143)</f>
        <v>Monthly report for contraceptive supply - Ministry of Public Health</v>
      </c>
      <c r="HE24" s="549"/>
      <c r="HF24" s="548" t="str">
        <f>IF(ISBLANK('Madagascar 2012'!$G$145),"",'Madagascar 2012'!$G$145)</f>
        <v>Yes</v>
      </c>
      <c r="HG24" s="548" t="str">
        <f>IF(ISBLANK('Madagascar 2012'!$G$146),"",'Madagascar 2012'!$G$146)</f>
        <v>Yes</v>
      </c>
      <c r="HH24" s="551" t="str">
        <f>IF(ISBLANK('Madagascar 2012'!$D$147),"",'Madagascar 2012'!$D$147)</f>
        <v>Due to US Government policy restrictions after the 2009 unconstitutional change in government, USAID is not providing any contraceptives through the public sector at this time.</v>
      </c>
      <c r="HI24" s="156" t="s">
        <v>504</v>
      </c>
    </row>
    <row r="25" spans="1:217" ht="39.950000000000003" customHeight="1">
      <c r="A25" s="263" t="s">
        <v>521</v>
      </c>
      <c r="B25" s="154"/>
      <c r="C25" s="536" t="str">
        <f>IF(ISBLANK('Malawi 2012'!$H$12),"",'Malawi 2012'!$H$12)</f>
        <v>Yes</v>
      </c>
      <c r="D25" s="536" t="str">
        <f>IF(ISBLANK('Malawi 2012'!$D$13),"",'Malawi 2012'!$D$13)</f>
        <v>Reproductive Health Commodity Security Coordinating Committee</v>
      </c>
      <c r="E25" s="557"/>
      <c r="F25" s="536" t="str">
        <f>IF(ISBLANK('Malawi 2012'!$D$15),"",'Malawi 2012'!$D$15)</f>
        <v>Yes</v>
      </c>
      <c r="G25" s="536" t="str">
        <f>IF(ISBLANK('Malawi 2012'!$F$15),"",'Malawi 2012'!$F$15)</f>
        <v>Population Services International (PSI) and Banja la Mtsogolo (BLM)</v>
      </c>
      <c r="H25" s="536" t="str">
        <f>IF(ISBLANK('Malawi 2012'!$D$16),"",'Malawi 2012'!$D$16)</f>
        <v>Yes</v>
      </c>
      <c r="I25" s="536" t="str">
        <f>IF(ISBLANK('Malawi 2012'!$F$16),"",'Malawi 2012'!$F$16)</f>
        <v>Banja la Mtsogolo (BLM), Christian Health Association of Malawi (CHAM), Family Planning Association of Malawi (FPAM)</v>
      </c>
      <c r="J25" s="536" t="str">
        <f>IF(ISBLANK('Malawi 2012'!$D$17),"",'Malawi 2012'!$D$17)</f>
        <v>Yes</v>
      </c>
      <c r="K25" s="536" t="str">
        <f>IF(ISBLANK('Malawi 2012'!$F$17),"",'Malawi 2012'!$F$17)</f>
        <v>Association of Private Practitioners</v>
      </c>
      <c r="L25" s="536" t="str">
        <f>IF(ISBLANK('Malawi 2012'!$D$18),"",'Malawi 2012'!$D$18)</f>
        <v>Yes</v>
      </c>
      <c r="M25" s="536" t="str">
        <f>IF(ISBLANK('Malawi 2012'!$F$18),"",'Malawi 2012'!$F$18)</f>
        <v>USAID, GIZ</v>
      </c>
      <c r="N25" s="536" t="str">
        <f>IF(ISBLANK('Malawi 2012'!$D$19),"",'Malawi 2012'!$D$19)</f>
        <v>Yes</v>
      </c>
      <c r="O25" s="536" t="str">
        <f>IF(ISBLANK('Malawi 2012'!$F$19),"",'Malawi 2012'!$F$19)</f>
        <v>UNFPA, UNICEF</v>
      </c>
      <c r="P25" s="536" t="str">
        <f>IF(ISBLANK('Malawi 2012'!$D$20),"",'Malawi 2012'!$D$20)</f>
        <v>Yes</v>
      </c>
      <c r="Q25" s="536" t="str">
        <f>IF(ISBLANK('Malawi 2012'!$F$20),"",'Malawi 2012'!$F$20)</f>
        <v>Health Technical Support Services, Reproductive Health Unit (RHU), Department of Nursing, Planning Department</v>
      </c>
      <c r="R25" s="536" t="str">
        <f>IF(ISBLANK('Malawi 2012'!$D$21),"",'Malawi 2012'!$D$21)</f>
        <v>Yes</v>
      </c>
      <c r="S25" s="536" t="str">
        <f>IF(ISBLANK('Malawi 2012'!$F$21),"",'Malawi 2012'!$F$21)</f>
        <v>Central Medical Stores</v>
      </c>
      <c r="T25" s="536" t="str">
        <f>IF(ISBLANK('Malawi 2012'!$D$22),"",'Malawi 2012'!$D$22)</f>
        <v>Yes</v>
      </c>
      <c r="U25" s="536" t="str">
        <f>IF(ISBLANK('Malawi 2012'!$F$22),"",'Malawi 2012'!$F$22)</f>
        <v>Both Ministries (but have not attended any meeting so far)</v>
      </c>
      <c r="V25" s="536" t="str">
        <f>IF(ISBLANK('Malawi 2012'!$D$23),"",'Malawi 2012'!$D$23)</f>
        <v>Yes</v>
      </c>
      <c r="W25" s="536" t="str">
        <f>IF(ISBLANK('Malawi 2012'!$F$23),"",'Malawi 2012'!$F$23)</f>
        <v>National AIDS Commission, Save the Children, Malawi Health Equity Network, Clinton Health Access</v>
      </c>
      <c r="X25" s="536" t="str">
        <f>IF(ISBLANK('Malawi 2012'!$H$24),"",'Malawi 2012'!$H$24)</f>
        <v>3-5 times</v>
      </c>
      <c r="Y25" s="536" t="str">
        <f>IF(ISBLANK('Malawi 2012'!$H$25),"",'Malawi 2012'!$H$25)</f>
        <v>No</v>
      </c>
      <c r="Z25" s="536" t="str">
        <f>IF(ISBLANK('Malawi 2012'!$D$26),"",'Malawi 2012'!$D$26)</f>
        <v>Yes</v>
      </c>
      <c r="AA25" s="536" t="str">
        <f>IF(ISBLANK('Malawi 2012'!$F$26),"",'Malawi 2012'!$F$26)</f>
        <v>Reproductive Health Unit</v>
      </c>
      <c r="AB25" s="536" t="str">
        <f>IF(ISBLANK('Malawi 2012'!$H$26),"",'Malawi 2012'!$H$26)</f>
        <v>Deputy Director - Reproductive Health</v>
      </c>
      <c r="AC25" s="155"/>
      <c r="AD25" s="537" t="str">
        <f>IF(ISBLANK('Malawi 2012'!$F$28),"",'Malawi 2012'!$F$28)</f>
        <v>July</v>
      </c>
      <c r="AE25" s="537" t="str">
        <f>IF(ISBLANK('Malawi 2012'!$H$28),"",'Malawi 2012'!$H$28)</f>
        <v>June</v>
      </c>
      <c r="AF25" s="538">
        <f>IF(ISBLANK('Malawi 2012'!$G$29),"",'Malawi 2012'!$G$29)</f>
        <v>6725506</v>
      </c>
      <c r="AG25" s="535" t="str">
        <f>IF(ISBLANK('Malawi 2012'!$E$30),"",'Malawi 2012'!$E$30)</f>
        <v>01/11 - 12/11</v>
      </c>
      <c r="AH25" s="535" t="str">
        <f>IF(ISBLANK('Malawi 2012'!$G$30),"",'Malawi 2012'!$G$30)</f>
        <v>Health Technical Support Services with support from the USAID | DELIVER PROJECT and other partners and programs.</v>
      </c>
      <c r="AI25" s="535" t="str">
        <f>IF(ISBLANK('Malawi 2012'!$H$31),"",'Malawi 2012'!$H$31)</f>
        <v>No</v>
      </c>
      <c r="AJ25" s="538" t="str">
        <f>IF(ISBLANK('Malawi 2012'!$H$32),"",'Malawi 2012'!$H$32)</f>
        <v>No</v>
      </c>
      <c r="AK25" s="538">
        <f>IF(ISBLANK('Malawi 2012'!$E$35),"",'Malawi 2012'!$E$35)</f>
        <v>0</v>
      </c>
      <c r="AL25" s="537" t="str">
        <f>IF(ISBLANK('Malawi 2012'!$F$35),"",'Malawi 2012'!$F$35)</f>
        <v>07/10 - 06/11</v>
      </c>
      <c r="AM25" s="537" t="str">
        <f>IF(ISBLANK('Malawi 2012'!$G$35),"",'Malawi 2012'!$G$35)</f>
        <v/>
      </c>
      <c r="AN25" s="537" t="str">
        <f>IF(ISBLANK('Malawi 2012'!$H$35),"",'Malawi 2012'!$H$35)</f>
        <v/>
      </c>
      <c r="AO25" s="537" t="str">
        <f>IF(ISBLANK('Malawi 2012'!$H$37),"",'Malawi 2012'!$H$37)</f>
        <v>No</v>
      </c>
      <c r="AP25" s="537" t="str">
        <f>IF(ISBLANK('Malawi 2012'!$D$40),"",'Malawi 2012'!$D$40)</f>
        <v>No</v>
      </c>
      <c r="AQ25" s="537" t="str">
        <f>IF(ISBLANK('Malawi 2012'!$D$41),"",'Malawi 2012'!$D$41)</f>
        <v>N/A</v>
      </c>
      <c r="AR25" s="538">
        <f>IF(ISBLANK('Malawi 2012'!$E$40),"",'Malawi 2012'!$E$40)</f>
        <v>0</v>
      </c>
      <c r="AS25" s="538" t="str">
        <f>IF(ISBLANK('Malawi 2012'!$F$40),"",'Malawi 2012'!$F$40)</f>
        <v>07/10 - 06/11</v>
      </c>
      <c r="AT25" s="538" t="str">
        <f>IF(ISBLANK('Malawi 2012'!$G$40),"",'Malawi 2012'!$G$40)</f>
        <v/>
      </c>
      <c r="AU25" s="537" t="str">
        <f>IF(ISBLANK('Malawi 2012'!$H$40),"",'Malawi 2012'!$H$40)</f>
        <v/>
      </c>
      <c r="AV25" s="537" t="str">
        <f>IF(ISBLANK('Malawi 2012'!$D$42),"",'Malawi 2012'!$D$42)</f>
        <v>No</v>
      </c>
      <c r="AW25" s="538" t="str">
        <f>IF(ISBLANK('Malawi 2012'!$D$43),"",'Malawi 2012'!$D$43)</f>
        <v>N/A</v>
      </c>
      <c r="AX25" s="538">
        <f>IF(ISBLANK('Malawi 2012'!$E$42),"",'Malawi 2012'!$E$42)</f>
        <v>0</v>
      </c>
      <c r="AY25" s="538" t="str">
        <f>IF(ISBLANK('Malawi 2012'!$F$42),"",'Malawi 2012'!$F$42)</f>
        <v>07/10 - 06/11</v>
      </c>
      <c r="AZ25" s="538" t="str">
        <f>IF(ISBLANK('Malawi 2012'!$G$42),"",'Malawi 2012'!$G$42)</f>
        <v/>
      </c>
      <c r="BA25" s="537" t="str">
        <f>IF(ISBLANK('Malawi 2012'!$H$42),"",'Malawi 2012'!$H$42)</f>
        <v/>
      </c>
      <c r="BB25" s="539">
        <f>IF(ISBLANK('Malawi 2012'!$E$44),"",'Malawi 2012'!$E$44)</f>
        <v>0</v>
      </c>
      <c r="BC25" s="537" t="str">
        <f>IF(ISBLANK('Malawi 2012'!$H$44),"",'Malawi 2012'!$H$44)</f>
        <v/>
      </c>
      <c r="BD25" s="540"/>
      <c r="BE25" s="537" t="str">
        <f>IF(ISBLANK('Malawi 2012'!$D$48),"",'Malawi 2012'!$D$48)</f>
        <v>Yes</v>
      </c>
      <c r="BF25" s="538" t="str">
        <f>IF(ISBLANK('Malawi 2012'!$D$49),"",'Malawi 2012'!$D$49)</f>
        <v>USAID &amp; UNFPA</v>
      </c>
      <c r="BG25" s="538">
        <f>IF(ISBLANK('Malawi 2012'!$E$48),"",'Malawi 2012'!$E$48)</f>
        <v>4788730</v>
      </c>
      <c r="BH25" s="538" t="str">
        <f>IF(ISBLANK('Malawi 2012'!$F$48),"",'Malawi 2012'!$F$48)</f>
        <v>07/10 - 06/11</v>
      </c>
      <c r="BI25" s="538" t="str">
        <f>IF(ISBLANK('Malawi 2012'!$G$48),"",'Malawi 2012'!$G$48)</f>
        <v>RHInterchange</v>
      </c>
      <c r="BJ25" s="537" t="str">
        <f>IF(ISBLANK('Malawi 2012'!$H$48),"",'Malawi 2012'!$H$48)</f>
        <v/>
      </c>
      <c r="BK25" s="537" t="str">
        <f>IF(ISBLANK('Malawi 2012'!$D$50),"",'Malawi 2012'!$D$50)</f>
        <v>Don't know</v>
      </c>
      <c r="BL25" s="538" t="str">
        <f>IF(ISBLANK('Malawi 2012'!$E$50),"",'Malawi 2012'!$E$50)</f>
        <v/>
      </c>
      <c r="BM25" s="538" t="str">
        <f>IF(ISBLANK('Malawi 2012'!$F$50),"",'Malawi 2012'!$F$50)</f>
        <v>07/10 - 06/11</v>
      </c>
      <c r="BN25" s="538" t="str">
        <f>IF(ISBLANK('Malawi 2012'!$G$50),"",'Malawi 2012'!$G$50)</f>
        <v/>
      </c>
      <c r="BO25" s="538" t="str">
        <f>IF(ISBLANK('Malawi 2012'!$H$50),"",'Malawi 2012'!$H$50)</f>
        <v/>
      </c>
      <c r="BP25" s="537" t="str">
        <f>IF(ISBLANK('Malawi 2012'!$D$51),"",'Malawi 2012'!$D$51)</f>
        <v>No</v>
      </c>
      <c r="BQ25" s="538">
        <f>IF(ISBLANK('Malawi 2012'!$E$51),"",'Malawi 2012'!$E$51)</f>
        <v>0</v>
      </c>
      <c r="BR25" s="537" t="str">
        <f>IF(ISBLANK('Malawi 2012'!$F$51),"",'Malawi 2012'!$F$51)</f>
        <v>07/10 - 06/11</v>
      </c>
      <c r="BS25" s="538" t="str">
        <f>IF(ISBLANK('Malawi 2012'!$G$51),"",'Malawi 2012'!$G$51)</f>
        <v/>
      </c>
      <c r="BT25" s="538" t="str">
        <f>IF(ISBLANK('Malawi 2012'!$H$51),"",'Malawi 2012'!$H$51)</f>
        <v/>
      </c>
      <c r="BU25" s="539">
        <f>IF(ISBLANK('Malawi 2012'!$E$52),"",'Malawi 2012'!$E$52)</f>
        <v>4788730</v>
      </c>
      <c r="BV25" s="538" t="str">
        <f>IF(ISBLANK('Malawi 2012'!$H$52),"",'Malawi 2012'!$H$52)</f>
        <v>This amount does not include any Global Fund grants that might have been used to procure condoms.</v>
      </c>
      <c r="BW25" s="541">
        <f>IF(ISBLANK('Malawi 2012'!$F$55),"",'Malawi 2012'!$F$55)</f>
        <v>0</v>
      </c>
      <c r="BX25" s="537" t="str">
        <f>IF(ISBLANK('Malawi 2012'!$G$55),"",'Malawi 2012'!$G$55)</f>
        <v>There was Depo-Provera in the system that was procured by the government, but it was likely procured prior to July 2010.</v>
      </c>
      <c r="BY25" s="541">
        <f>IF(ISBLANK('Malawi 2012'!$F$56),"",'Malawi 2012'!$F$56)</f>
        <v>0.71202523646547933</v>
      </c>
      <c r="BZ25" s="537" t="str">
        <f>IF(ISBLANK('Malawi 2012'!$G$56),"",'Malawi 2012'!$G$56)</f>
        <v>The quantification is not aligned with the government fiscal year. For calendar year 2011, the quantification amount was $6,725,506. For calendar year 2010, it was $5,480,837.</v>
      </c>
      <c r="CA25" s="537" t="str">
        <f>IF(ISBLANK('Malawi 2012'!$F$57),"",'Malawi 2012'!$F$57)</f>
        <v/>
      </c>
      <c r="CB25" s="537" t="str">
        <f>IF(ISBLANK('Malawi 2012'!$G$57),"",'Malawi 2012'!$G$57)</f>
        <v/>
      </c>
      <c r="CC25" s="537" t="str">
        <f>IF(ISBLANK('Malawi 2012'!$F$59),"",'Malawi 2012'!$F$59)</f>
        <v>N/A</v>
      </c>
      <c r="CD25" s="537" t="str">
        <f>IF(ISBLANK('Malawi 2012'!$F$60),"",'Malawi 2012'!$F$60)</f>
        <v>N/A</v>
      </c>
      <c r="CE25" s="537" t="str">
        <f>IF(ISBLANK('Malawi 2012'!$F$61),"",'Malawi 2012'!$F$61)</f>
        <v>N/A</v>
      </c>
      <c r="CF25" s="537" t="str">
        <f>IF(ISBLANK('Malawi 2012'!$D$62),"",'Malawi 2012'!$D$62)</f>
        <v>There has been advocacy to have contraceptives have their own budget funds. RHU is taking the lead to have this taken on board during the budgeting process for 2012.</v>
      </c>
      <c r="CG25" s="262"/>
      <c r="CH25" s="542"/>
      <c r="CI25" s="543" t="str">
        <f>IF(ISBLANK('Malawi 2012'!$D$66),"",'Malawi 2012'!$D$66)</f>
        <v>Yes</v>
      </c>
      <c r="CJ25" s="543" t="str">
        <f>IF(ISBLANK('Malawi 2012'!$D$67),"",'Malawi 2012'!$D$67)</f>
        <v>Yes</v>
      </c>
      <c r="CK25" s="543" t="str">
        <f>IF(ISBLANK('Malawi 2012'!$D$68),"",'Malawi 2012'!$D$68)</f>
        <v>Yes</v>
      </c>
      <c r="CL25" s="543" t="str">
        <f>IF(ISBLANK('Malawi 2012'!$D$69),"",'Malawi 2012'!$D$69)</f>
        <v>Yes</v>
      </c>
      <c r="CM25" s="543" t="str">
        <f>IF(ISBLANK('Malawi 2012'!$D$70),"",'Malawi 2012'!$D$70)</f>
        <v>Yes</v>
      </c>
      <c r="CN25" s="543" t="str">
        <f>IF(ISBLANK('Malawi 2012'!$D$71),"",'Malawi 2012'!$D$71)</f>
        <v>Yes</v>
      </c>
      <c r="CO25" s="543" t="str">
        <f>IF(ISBLANK('Malawi 2012'!$D$72),"",'Malawi 2012'!$D$72)</f>
        <v>Yes</v>
      </c>
      <c r="CP25" s="543" t="str">
        <f>IF(ISBLANK('Malawi 2012'!$D$73),"",'Malawi 2012'!$D$73)</f>
        <v>Yes</v>
      </c>
      <c r="CQ25" s="543" t="str">
        <f>IF(ISBLANK('Malawi 2012'!$D$74),"",'Malawi 2012'!$D$74)</f>
        <v>Yes</v>
      </c>
      <c r="CR25" s="543" t="str">
        <f>IF(ISBLANK('Malawi 2012'!$D$75),"",'Malawi 2012'!$D$75)</f>
        <v>Yes</v>
      </c>
      <c r="CS25" s="543" t="str">
        <f>IF(ISBLANK('Malawi 2012'!$D$76),"",'Malawi 2012'!$D$76)</f>
        <v>No</v>
      </c>
      <c r="CT25" s="543" t="str">
        <f>IF(ISBLANK('Malawi 2012'!$D$77),"",'Malawi 2012'!$D$77)</f>
        <v/>
      </c>
      <c r="CU25" s="542"/>
      <c r="CV25" s="543" t="str">
        <f>IF(ISBLANK('Malawi 2012'!$F$66),"",'Malawi 2012'!$F$66)</f>
        <v>Yes</v>
      </c>
      <c r="CW25" s="543" t="str">
        <f>IF(ISBLANK('Malawi 2012'!$F$67),"",'Malawi 2012'!$F$67)</f>
        <v>Yes</v>
      </c>
      <c r="CX25" s="543" t="str">
        <f>IF(ISBLANK('Malawi 2012'!$F$68),"",'Malawi 2012'!$F$68)</f>
        <v>Yes</v>
      </c>
      <c r="CY25" s="543" t="str">
        <f>IF(ISBLANK('Malawi 2012'!$F$69),"",'Malawi 2012'!$F$69)</f>
        <v>Yes</v>
      </c>
      <c r="CZ25" s="543" t="str">
        <f>IF(ISBLANK('Malawi 2012'!$F$70),"",'Malawi 2012'!$F$70)</f>
        <v>Yes</v>
      </c>
      <c r="DA25" s="543" t="str">
        <f>IF(ISBLANK('Malawi 2012'!$F$71),"",'Malawi 2012'!$F$71)</f>
        <v>Yes</v>
      </c>
      <c r="DB25" s="543" t="str">
        <f>IF(ISBLANK('Malawi 2012'!$F$72),"",'Malawi 2012'!$F$72)</f>
        <v>Yes</v>
      </c>
      <c r="DC25" s="543" t="str">
        <f>IF(ISBLANK('Malawi 2012'!$F$73),"",'Malawi 2012'!$F$73)</f>
        <v>Yes</v>
      </c>
      <c r="DD25" s="543" t="str">
        <f>IF(ISBLANK('Malawi 2012'!$F$74),"",'Malawi 2012'!$F$74)</f>
        <v>Yes</v>
      </c>
      <c r="DE25" s="543" t="str">
        <f>IF(ISBLANK('Malawi 2012'!$F$75),"",'Malawi 2012'!$F$75)</f>
        <v>Yes</v>
      </c>
      <c r="DF25" s="543" t="str">
        <f>IF(ISBLANK('Malawi 2012'!$F$76),"",'Malawi 2012'!$F$76)</f>
        <v>No</v>
      </c>
      <c r="DG25" s="543" t="str">
        <f>IF(ISBLANK('Malawi 2012'!$F$77),"",'Malawi 2012'!$F$77)</f>
        <v/>
      </c>
      <c r="DH25" s="544"/>
      <c r="DI25" s="543" t="str">
        <f>IF(ISBLANK('Malawi 2012'!$G$66),"",'Malawi 2012'!$G$66)</f>
        <v>Yes</v>
      </c>
      <c r="DJ25" s="543" t="str">
        <f>IF(ISBLANK('Malawi 2012'!$G$67),"",'Malawi 2012'!$G$67)</f>
        <v>Yes</v>
      </c>
      <c r="DK25" s="543" t="str">
        <f>IF(ISBLANK('Malawi 2012'!$G$68),"",'Malawi 2012'!$G$68)</f>
        <v>Yes</v>
      </c>
      <c r="DL25" s="543" t="str">
        <f>IF(ISBLANK('Malawi 2012'!$G$69),"",'Malawi 2012'!$G$69)</f>
        <v>Yes</v>
      </c>
      <c r="DM25" s="543" t="str">
        <f>IF(ISBLANK('Malawi 2012'!$G$70),"",'Malawi 2012'!$G$70)</f>
        <v>Yes</v>
      </c>
      <c r="DN25" s="543" t="str">
        <f>IF(ISBLANK('Malawi 2012'!$G$71),"",'Malawi 2012'!$G$71)</f>
        <v>Yes</v>
      </c>
      <c r="DO25" s="543" t="str">
        <f>IF(ISBLANK('Malawi 2012'!$G$72),"",'Malawi 2012'!$G$72)</f>
        <v>Yes</v>
      </c>
      <c r="DP25" s="543" t="str">
        <f>IF(ISBLANK('Malawi 2012'!$G$73),"",'Malawi 2012'!$G$73)</f>
        <v>Yes</v>
      </c>
      <c r="DQ25" s="543" t="str">
        <f>IF(ISBLANK('Malawi 2012'!$G$74),"",'Malawi 2012'!$G$74)</f>
        <v>Yes</v>
      </c>
      <c r="DR25" s="543" t="str">
        <f>IF(ISBLANK('Malawi 2012'!$G$75),"",'Malawi 2012'!$G$75)</f>
        <v>Yes</v>
      </c>
      <c r="DS25" s="543" t="str">
        <f>IF(ISBLANK('Malawi 2012'!$G$76),"",'Malawi 2012'!$G$76)</f>
        <v>Yes</v>
      </c>
      <c r="DT25" s="543" t="str">
        <f>IF(ISBLANK('Malawi 2012'!$G$77),"",'Malawi 2012'!$G$77)</f>
        <v/>
      </c>
      <c r="DU25" s="544"/>
      <c r="DV25" s="543" t="str">
        <f>IF(ISBLANK('Malawi 2012'!$H$66),"",'Malawi 2012'!$H$66)</f>
        <v>Yes</v>
      </c>
      <c r="DW25" s="543" t="str">
        <f>IF(ISBLANK('Malawi 2012'!$H$67),"",'Malawi 2012'!$H$67)</f>
        <v>Yes</v>
      </c>
      <c r="DX25" s="543" t="str">
        <f>IF(ISBLANK('Malawi 2012'!$H$68),"",'Malawi 2012'!$H$68)</f>
        <v>Yes</v>
      </c>
      <c r="DY25" s="543" t="str">
        <f>IF(ISBLANK('Malawi 2012'!$H$69),"",'Malawi 2012'!$H$69)</f>
        <v>Yes</v>
      </c>
      <c r="DZ25" s="543" t="str">
        <f>IF(ISBLANK('Malawi 2012'!$H$70),"",'Malawi 2012'!$H$70)</f>
        <v>Don't know</v>
      </c>
      <c r="EA25" s="543" t="str">
        <f>IF(ISBLANK('Malawi 2012'!$H$71),"",'Malawi 2012'!$H$71)</f>
        <v>Yes</v>
      </c>
      <c r="EB25" s="543" t="str">
        <f>IF(ISBLANK('Malawi 2012'!$H$72),"",'Malawi 2012'!$H$72)</f>
        <v>Yes</v>
      </c>
      <c r="EC25" s="543" t="str">
        <f>IF(ISBLANK('Malawi 2012'!$H$73),"",'Malawi 2012'!$H$73)</f>
        <v>Don't know</v>
      </c>
      <c r="ED25" s="543" t="str">
        <f>IF(ISBLANK('Malawi 2012'!$H$74),"",'Malawi 2012'!$H$74)</f>
        <v>Yes</v>
      </c>
      <c r="EE25" s="543" t="str">
        <f>IF(ISBLANK('Malawi 2012'!$H$75),"",'Malawi 2012'!$H$75)</f>
        <v>Don't know</v>
      </c>
      <c r="EF25" s="543" t="str">
        <f>IF(ISBLANK('Malawi 2012'!$H$76),"",'Malawi 2012'!$H$76)</f>
        <v>Yes</v>
      </c>
      <c r="EG25" s="543" t="str">
        <f>IF(ISBLANK('Malawi 2012'!$H$77),"",'Malawi 2012'!$H$77)</f>
        <v/>
      </c>
      <c r="EH25" s="543" t="str">
        <f>IF(ISBLANK('Malawi 2012'!$D$78),"",'Malawi 2012'!$D$78)</f>
        <v/>
      </c>
      <c r="EI25" s="545"/>
      <c r="EJ25" s="546" t="str">
        <f>IF(ISBLANK('Malawi 2012'!$H$80),"",'Malawi 2012'!$H$80)</f>
        <v>Yes</v>
      </c>
      <c r="EK25" s="546" t="str">
        <f>IF(ISBLANK('Malawi 2012'!$C$83),"",'Malawi 2012'!$C$83)</f>
        <v>Sexual and Reproductive Health and Rights Strategy</v>
      </c>
      <c r="EL25" s="546" t="str">
        <f>IF(ISBLANK('Malawi 2012'!$D$83),"",'Malawi 2012'!$D$83)</f>
        <v>2012 - 2016</v>
      </c>
      <c r="EM25" s="546" t="str">
        <f>IF(ISBLANK('Malawi 2012'!$F$83),"",'Malawi 2012'!$F$83)</f>
        <v>Yes</v>
      </c>
      <c r="EN25" s="546" t="str">
        <f>IF(ISBLANK('Malawi 2012'!$G$83),"",'Malawi 2012'!$G$83)</f>
        <v>Yes</v>
      </c>
      <c r="EO25" s="546" t="str">
        <f>IF(ISBLANK('Malawi 2012'!$F$84),"",'Malawi 2012'!$F$84)</f>
        <v>Yes</v>
      </c>
      <c r="EP25" s="546" t="str">
        <f>IF(ISBLANK('Malawi 2012'!$E$85),"",'Malawi 2012'!$E$85)</f>
        <v>Handling fees are charged in the public sector and are differentiated for donated products and for those procured by the government. These have tended to limit access to the government procured commodities.</v>
      </c>
      <c r="EQ25" s="546" t="str">
        <f>IF(ISBLANK('Malawi 2012'!$E$86),"",'Malawi 2012'!$E$86)</f>
        <v>Cost is 12.5% handling fee plus commodity cost for the government procured commodities and only 5% handling fee for the donated commodities.</v>
      </c>
      <c r="ER25" s="546" t="str">
        <f>IF(ISBLANK('Malawi 2012'!$H$87),"",'Malawi 2012'!$H$87)</f>
        <v>No</v>
      </c>
      <c r="ES25" s="546" t="str">
        <f>IF(ISBLANK('Malawi 2012'!$D$88),"",'Malawi 2012'!$D$88)</f>
        <v>N/A</v>
      </c>
      <c r="ET25" s="546" t="str">
        <f>IF(ISBLANK('Malawi 2012'!$H$89),"",'Malawi 2012'!$H$89)</f>
        <v>Don't know</v>
      </c>
      <c r="EU25" s="546" t="str">
        <f>IF(ISBLANK('Malawi 2012'!$D$90),"",'Malawi 2012'!$D$90)</f>
        <v>Don't know</v>
      </c>
      <c r="EV25" s="546" t="str">
        <f>IF(ISBLANK('Malawi 2012'!$H$91),"",'Malawi 2012'!$H$91)</f>
        <v>Yes</v>
      </c>
      <c r="EW25" s="546" t="str">
        <f>IF(ISBLANK('Malawi 2012'!$C$94),"",'Malawi 2012'!$C$94)</f>
        <v>Implants, injectables, and IUCDs</v>
      </c>
      <c r="EX25" s="546" t="str">
        <f>IF(ISBLANK('Malawi 2012'!$E$94),"",'Malawi 2012'!$E$94)</f>
        <v>Provided in facilities by trained personnel. Only departure to this is through community DMPA provision by Health Surveillance Assistants (HSAs) who are a non-medical cadre who are trained to provide the method.</v>
      </c>
      <c r="EY25" s="546" t="str">
        <f>IF(ISBLANK('Malawi 2012'!$G$94),"",'Malawi 2012'!$G$94)</f>
        <v>Only provided in accredited premises and by trained and registered personnel</v>
      </c>
      <c r="EZ25" s="546" t="str">
        <f>IF(ISBLANK('Malawi 2012'!$C$95),"",'Malawi 2012'!$C$95)</f>
        <v>Orals</v>
      </c>
      <c r="FA25" s="546" t="str">
        <f>IF(ISBLANK('Malawi 2012'!$E$95),"",'Malawi 2012'!$E$95)</f>
        <v>Provided in facilities by trained personnel. Community Health Workers are also trained to provide the method.</v>
      </c>
      <c r="FB25" s="546" t="str">
        <f>IF(ISBLANK('Malawi 2012'!$G$95),"",'Malawi 2012'!$G$95)</f>
        <v>Only provided in accredited premises and by trained and registered personnel</v>
      </c>
      <c r="FC25" s="546" t="str">
        <f>IF(ISBLANK('Malawi 2012'!$C$96),"",'Malawi 2012'!$C$96)</f>
        <v/>
      </c>
      <c r="FD25" s="546" t="str">
        <f>IF(ISBLANK('Malawi 2012'!$E$96),"",'Malawi 2012'!$E$96)</f>
        <v/>
      </c>
      <c r="FE25" s="546" t="str">
        <f>IF(ISBLANK('Malawi 2012'!$G$96),"",'Malawi 2012'!$G$96)</f>
        <v/>
      </c>
      <c r="FF25" s="550"/>
      <c r="FG25" s="546" t="str">
        <f>IF(ISBLANK('Malawi 2012'!$D$99),"",'Malawi 2012'!$D$99)</f>
        <v>No</v>
      </c>
      <c r="FH25" s="546" t="str">
        <f>IF(ISBLANK('Malawi 2012'!$E$99),"",'Malawi 2012'!$E$99)</f>
        <v/>
      </c>
      <c r="FI25" s="546" t="str">
        <f>IF(ISBLANK('Malawi 2012'!$H$99),"",'Malawi 2012'!$H$99)</f>
        <v/>
      </c>
      <c r="FJ25" s="546" t="str">
        <f>IF(ISBLANK('Malawi 2012'!$D$100),"",'Malawi 2012'!$D$100)</f>
        <v>No</v>
      </c>
      <c r="FK25" s="546" t="str">
        <f>IF(ISBLANK('Malawi 2012'!$E$100),"",'Malawi 2012'!$E$100)</f>
        <v/>
      </c>
      <c r="FL25" s="546" t="str">
        <f>IF(ISBLANK('Malawi 2012'!$H$100),"",'Malawi 2012'!$H$100)</f>
        <v/>
      </c>
      <c r="FM25" s="546" t="str">
        <f>IF(ISBLANK('Malawi 2012'!$D$101),"",'Malawi 2012'!$D$101)</f>
        <v>No</v>
      </c>
      <c r="FN25" s="546" t="str">
        <f>IF(ISBLANK('Malawi 2012'!$E$101),"",'Malawi 2012'!$E$101)</f>
        <v/>
      </c>
      <c r="FO25" s="546" t="str">
        <f>IF(ISBLANK('Malawi 2012'!$H$101),"",'Malawi 2012'!$H$101)</f>
        <v/>
      </c>
      <c r="FP25" s="547"/>
      <c r="FQ25" s="546" t="str">
        <f>IF(ISBLANK('Malawi 2012'!$G$104),"",'Malawi 2012'!$G$104)</f>
        <v>No</v>
      </c>
      <c r="FR25" s="546" t="str">
        <f>IF(ISBLANK('Malawi 2012'!$G$105),"",'Malawi 2012'!$G$105)</f>
        <v>No</v>
      </c>
      <c r="FS25" s="546" t="str">
        <f>IF(ISBLANK('Malawi 2012'!$G$106),"",'Malawi 2012'!$G$106)</f>
        <v>N/A</v>
      </c>
      <c r="FT25" s="546" t="str">
        <f>IF(ISBLANK('Malawi 2012'!$D$107),"",'Malawi 2012'!$D$107)</f>
        <v>N/A</v>
      </c>
      <c r="FU25" s="547"/>
      <c r="FV25" s="546" t="str">
        <f>IF(ISBLANK('Malawi 2012'!$G$109),"",'Malawi 2012'!$G$109)</f>
        <v>Yes</v>
      </c>
      <c r="FW25" s="546" t="str">
        <f>IF(ISBLANK('Malawi 2012'!$G$110),"",'Malawi 2012'!$G$110)</f>
        <v>Yes</v>
      </c>
      <c r="FX25" s="546" t="str">
        <f>IF(ISBLANK('Malawi 2012'!$G$111),"",'Malawi 2012'!$G$111)</f>
        <v>Yes</v>
      </c>
      <c r="FY25" s="546" t="str">
        <f>IF(ISBLANK('Malawi 2012'!$G$112),"",'Malawi 2012'!$G$112)</f>
        <v>Yes</v>
      </c>
      <c r="FZ25" s="546" t="str">
        <f>IF(ISBLANK('Malawi 2012'!$G$113),"",'Malawi 2012'!$G$113)</f>
        <v>Yes</v>
      </c>
      <c r="GA25" s="546" t="str">
        <f>IF(ISBLANK('Malawi 2012'!$G$114),"",'Malawi 2012'!$G$114)</f>
        <v>Yes</v>
      </c>
      <c r="GB25" s="546" t="str">
        <f>IF(ISBLANK('Malawi 2012'!$G$115),"",'Malawi 2012'!$G$115)</f>
        <v>No</v>
      </c>
      <c r="GC25" s="546" t="str">
        <f>IF(ISBLANK('Malawi 2012'!$G$116),"",'Malawi 2012'!$G$116)</f>
        <v>Yes</v>
      </c>
      <c r="GD25" s="546" t="str">
        <f>IF(ISBLANK('Malawi 2012'!$G$117),"",'Malawi 2012'!$G$117)</f>
        <v>No</v>
      </c>
      <c r="GE25" s="546" t="str">
        <f>IF(ISBLANK('Malawi 2012'!$G$118),"",'Malawi 2012'!$G$118)</f>
        <v>No</v>
      </c>
      <c r="GF25" s="546" t="str">
        <f>IF(ISBLANK('Malawi 2012'!$F$119),"",'Malawi 2012'!$F$119)</f>
        <v>N/A</v>
      </c>
      <c r="GG25" s="546">
        <f>IF(ISBLANK('Malawi 2012'!$F$120),"",'Malawi 2012'!$F$120)</f>
        <v>2009</v>
      </c>
      <c r="GH25" s="546" t="str">
        <f>IF(ISBLANK('Malawi 2012'!$D$121),"",'Malawi 2012'!$D$121)</f>
        <v>Malawi Essential Medicines List (MEML)</v>
      </c>
      <c r="GI25" s="546" t="str">
        <f>IF(ISBLANK('Malawi 2012'!$D$122),"",'Malawi 2012'!$D$122)</f>
        <v/>
      </c>
      <c r="GJ25" s="547"/>
      <c r="GK25" s="546">
        <f>IF(ISBLANK('Malawi 2012'!$F$124),"",'Malawi 2012'!$F$124)</f>
        <v>2007</v>
      </c>
      <c r="GL25" s="546" t="str">
        <f>IF(ISBLANK('Malawi 2012'!$G$125),"",'Malawi 2012'!$G$125)</f>
        <v>No</v>
      </c>
      <c r="GM25" s="546" t="str">
        <f>IF(ISBLANK('Malawi 2012'!$G$126),"",'Malawi 2012'!$G$126)</f>
        <v>No</v>
      </c>
      <c r="GN25" s="546" t="str">
        <f>IF(ISBLANK('Malawi 2012'!$G$127),"",'Malawi 2012'!$G$127)</f>
        <v>Yes</v>
      </c>
      <c r="GO25" s="546" t="str">
        <f>IF(ISBLANK('Malawi 2012'!$G$128),"",'Malawi 2012'!$G$128)</f>
        <v>No</v>
      </c>
      <c r="GP25" s="546" t="str">
        <f>IF(ISBLANK('Malawi 2012'!$D$129),"",'Malawi 2012'!$D$129)</f>
        <v/>
      </c>
      <c r="GQ25" s="555"/>
      <c r="GR25" s="548" t="str">
        <f>IF(ISBLANK('Malawi 2012'!$G$131),"",'Malawi 2012'!$G$131)</f>
        <v>Yes</v>
      </c>
      <c r="GS25" s="549"/>
      <c r="GT25" s="548" t="str">
        <f>IF(ISBLANK('Malawi 2012'!$G$133),"",'Malawi 2012'!$G$133)</f>
        <v>Yes</v>
      </c>
      <c r="GU25" s="548" t="str">
        <f>IF(ISBLANK('Malawi 2012'!$G$134),"",'Malawi 2012'!$G$134)</f>
        <v>Yes</v>
      </c>
      <c r="GV25" s="548" t="str">
        <f>IF(ISBLANK('Malawi 2012'!$G$135),"",'Malawi 2012'!$G$135)</f>
        <v>No</v>
      </c>
      <c r="GW25" s="548" t="str">
        <f>IF(ISBLANK('Malawi 2012'!$G$136),"",'Malawi 2012'!$G$136)</f>
        <v>No</v>
      </c>
      <c r="GX25" s="548" t="str">
        <f>IF(ISBLANK('Malawi 2012'!$G$137),"",'Malawi 2012'!$G$137)</f>
        <v>No</v>
      </c>
      <c r="GY25" s="548" t="str">
        <f>IF(ISBLANK('Malawi 2012'!$G$138),"",'Malawi 2012'!$G$138)</f>
        <v>No</v>
      </c>
      <c r="GZ25" s="548" t="str">
        <f>IF(ISBLANK('Malawi 2012'!$G$139),"",'Malawi 2012'!$G$139)</f>
        <v>No</v>
      </c>
      <c r="HA25" s="548" t="str">
        <f>IF(ISBLANK('Malawi 2012'!$G$140),"",'Malawi 2012'!$G$140)</f>
        <v>N/A</v>
      </c>
      <c r="HB25" s="548" t="str">
        <f>IF(ISBLANK('Malawi 2012'!$G$141),"",'Malawi 2012'!$G$141)</f>
        <v>N/A</v>
      </c>
      <c r="HC25" s="548" t="str">
        <f>IF(ISBLANK('Malawi 2012'!$F$142),"",'Malawi 2012'!$F$142)</f>
        <v>07/10 - 06/11</v>
      </c>
      <c r="HD25" s="548" t="str">
        <f>IF(ISBLANK('Malawi 2012'!$F$143),"",'Malawi 2012'!$F$143)</f>
        <v>LMIS</v>
      </c>
      <c r="HE25" s="549"/>
      <c r="HF25" s="548" t="str">
        <f>IF(ISBLANK('Malawi 2012'!$G$145),"",'Malawi 2012'!$G$145)</f>
        <v>Yes</v>
      </c>
      <c r="HG25" s="548" t="str">
        <f>IF(ISBLANK('Malawi 2012'!$G$146),"",'Malawi 2012'!$G$146)</f>
        <v>Yes</v>
      </c>
      <c r="HH25" s="551" t="str">
        <f>IF(ISBLANK('Malawi 2012'!$D$147),"",'Malawi 2012'!$D$147)</f>
        <v>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v>
      </c>
      <c r="HI25" s="156" t="s">
        <v>504</v>
      </c>
    </row>
    <row r="26" spans="1:217" ht="39.950000000000003" customHeight="1">
      <c r="A26" s="263" t="s">
        <v>522</v>
      </c>
      <c r="B26" s="154"/>
      <c r="C26" s="536" t="str">
        <f>IF(ISBLANK('Mali 2012'!$H$12),"",'Mali 2012'!$H$12)</f>
        <v>Yes</v>
      </c>
      <c r="D26" s="536" t="str">
        <f>IF(ISBLANK('Mali 2012'!$D$13),"",'Mali 2012'!$D$13)</f>
        <v>National Committee for Monitoring the Reproductive Health Commodity Security Plan (Comission Nationale de Suivi du Plan de Sécurisation des Produits de la Santé de la Reproduction)</v>
      </c>
      <c r="E26" s="557"/>
      <c r="F26" s="536" t="str">
        <f>IF(ISBLANK('Mali 2012'!$D$15),"",'Mali 2012'!$D$15)</f>
        <v>Yes</v>
      </c>
      <c r="G26" s="536" t="str">
        <f>IF(ISBLANK('Mali 2012'!$F$15),"",'Mali 2012'!$F$15)</f>
        <v>Population Services International (PSI)</v>
      </c>
      <c r="H26" s="536" t="str">
        <f>IF(ISBLANK('Mali 2012'!$D$16),"",'Mali 2012'!$D$16)</f>
        <v>Yes</v>
      </c>
      <c r="I26" s="536" t="str">
        <f>IF(ISBLANK('Mali 2012'!$F$16),"",'Mali 2012'!$F$16)</f>
        <v>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v>
      </c>
      <c r="J26" s="536" t="str">
        <f>IF(ISBLANK('Mali 2012'!$D$17),"",'Mali 2012'!$D$17)</f>
        <v>Yes</v>
      </c>
      <c r="K26" s="536" t="str">
        <f>IF(ISBLANK('Mali 2012'!$F$17),"",'Mali 2012'!$F$17)</f>
        <v>Conseil National de l'ordre des Pharmaciens (CNOP) de l'ordre des Médecins (CNOM) et de l'ordre des Sages Femme (CNOS) (National Council of Pharmacists, Physicians and Midwives)</v>
      </c>
      <c r="L26" s="536" t="str">
        <f>IF(ISBLANK('Mali 2012'!$D$18),"",'Mali 2012'!$D$18)</f>
        <v>Yes</v>
      </c>
      <c r="M26" s="536" t="str">
        <f>IF(ISBLANK('Mali 2012'!$F$18),"",'Mali 2012'!$F$18)</f>
        <v>USAID, KfW, UNFPA</v>
      </c>
      <c r="N26" s="536" t="str">
        <f>IF(ISBLANK('Mali 2012'!$D$19),"",'Mali 2012'!$D$19)</f>
        <v>Yes</v>
      </c>
      <c r="O26" s="536" t="str">
        <f>IF(ISBLANK('Mali 2012'!$F$19),"",'Mali 2012'!$F$19)</f>
        <v>UNFPA, UNICEF, WHO</v>
      </c>
      <c r="P26" s="536" t="str">
        <f>IF(ISBLANK('Mali 2012'!$D$20),"",'Mali 2012'!$D$20)</f>
        <v>Yes</v>
      </c>
      <c r="Q26" s="536" t="str">
        <f>IF(ISBLANK('Mali 2012'!$F$20),"",'Mali 2012'!$F$20)</f>
        <v>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v>
      </c>
      <c r="R26" s="536" t="str">
        <f>IF(ISBLANK('Mali 2012'!$D$21),"",'Mali 2012'!$D$21)</f>
        <v>Yes</v>
      </c>
      <c r="S26" s="536" t="str">
        <f>IF(ISBLANK('Mali 2012'!$F$21),"",'Mali 2012'!$F$21)</f>
        <v>Pharmacie Populaire du Mali (PPM)</v>
      </c>
      <c r="T26" s="536" t="str">
        <f>IF(ISBLANK('Mali 2012'!$D$22),"",'Mali 2012'!$D$22)</f>
        <v>Yes</v>
      </c>
      <c r="U26" s="536" t="str">
        <f>IF(ISBLANK('Mali 2012'!$F$22),"",'Mali 2012'!$F$22)</f>
        <v>Direction de la Finance et des Matériels (DFM) of MOH and MOF</v>
      </c>
      <c r="V26" s="536" t="str">
        <f>IF(ISBLANK('Mali 2012'!$D$23),"",'Mali 2012'!$D$23)</f>
        <v>Yes</v>
      </c>
      <c r="W26" s="536" t="str">
        <f>IF(ISBLANK('Mali 2012'!$F$23),"",'Mali 2012'!$F$23)</f>
        <v>Direction Nationnale de la Promotion de la Famille (DPF), FENASCOM</v>
      </c>
      <c r="X26" s="536" t="str">
        <f>IF(ISBLANK('Mali 2012'!$H$24),"",'Mali 2012'!$H$24)</f>
        <v>1-2 times</v>
      </c>
      <c r="Y26" s="536" t="str">
        <f>IF(ISBLANK('Mali 2012'!$H$25),"",'Mali 2012'!$H$25)</f>
        <v>Yes</v>
      </c>
      <c r="Z26" s="536" t="str">
        <f>IF(ISBLANK('Mali 2012'!$D$26),"",'Mali 2012'!$D$26)</f>
        <v>Yes</v>
      </c>
      <c r="AA26" s="536" t="str">
        <f>IF(ISBLANK('Mali 2012'!$F$26),"",'Mali 2012'!$F$26)</f>
        <v>DPM</v>
      </c>
      <c r="AB26" s="536" t="str">
        <f>IF(ISBLANK('Mali 2012'!$H$26),"",'Mali 2012'!$H$26)</f>
        <v>Don't know</v>
      </c>
      <c r="AC26" s="155"/>
      <c r="AD26" s="537" t="str">
        <f>IF(ISBLANK('Mali 2012'!$F$28),"",'Mali 2012'!$F$28)</f>
        <v>January</v>
      </c>
      <c r="AE26" s="537" t="str">
        <f>IF(ISBLANK('Mali 2012'!$H$28),"",'Mali 2012'!$H$28)</f>
        <v>December</v>
      </c>
      <c r="AF26" s="538">
        <f>IF(ISBLANK('Mali 2012'!$G$29),"",'Mali 2012'!$G$29)</f>
        <v>1433226</v>
      </c>
      <c r="AG26" s="535" t="str">
        <f>IF(ISBLANK('Mali 2012'!$E$30),"",'Mali 2012'!$E$30)</f>
        <v>01/11 - 12/11</v>
      </c>
      <c r="AH26" s="535" t="str">
        <f>IF(ISBLANK('Mali 2012'!$G$30),"",'Mali 2012'!$G$30)</f>
        <v>DPM and Management Sciences for Health (MSH)/Strengthening Pharmaceutical Systems (SPS)</v>
      </c>
      <c r="AI26" s="535" t="str">
        <f>IF(ISBLANK('Mali 2012'!$H$31),"",'Mali 2012'!$H$31)</f>
        <v>Yes</v>
      </c>
      <c r="AJ26" s="538" t="str">
        <f>IF(ISBLANK('Mali 2012'!$H$32),"",'Mali 2012'!$H$32)</f>
        <v>Yes</v>
      </c>
      <c r="AK26" s="538">
        <f>IF(ISBLANK('Mali 2012'!$E$35),"",'Mali 2012'!$E$35)</f>
        <v>218917</v>
      </c>
      <c r="AL26" s="537" t="str">
        <f>IF(ISBLANK('Mali 2012'!$F$35),"",'Mali 2012'!$F$35)</f>
        <v>1/11 - 12/11</v>
      </c>
      <c r="AM26" s="537" t="str">
        <f>IF(ISBLANK('Mali 2012'!$G$35),"",'Mali 2012'!$G$35)</f>
        <v>DPM</v>
      </c>
      <c r="AN26" s="537" t="str">
        <f>IF(ISBLANK('Mali 2012'!$H$35),"",'Mali 2012'!$H$35)</f>
        <v>Products planned to be purchased by the government for 2011 were delivered late (May 2012)</v>
      </c>
      <c r="AO26" s="537" t="str">
        <f>IF(ISBLANK('Mali 2012'!$H$37),"",'Mali 2012'!$H$37)</f>
        <v>Yes</v>
      </c>
      <c r="AP26" s="537" t="str">
        <f>IF(ISBLANK('Mali 2012'!$D$40),"",'Mali 2012'!$D$40)</f>
        <v>Yes</v>
      </c>
      <c r="AQ26" s="537" t="str">
        <f>IF(ISBLANK('Mali 2012'!$D$41),"",'Mali 2012'!$D$41)</f>
        <v>Malian Government Fund</v>
      </c>
      <c r="AR26" s="538">
        <f>IF(ISBLANK('Mali 2012'!$E$40),"",'Mali 2012'!$E$40)</f>
        <v>169644</v>
      </c>
      <c r="AS26" s="552" t="str">
        <f>IF(ISBLANK('Mali 2012'!$F$40),"",'Mali 2012'!$F$40)</f>
        <v>1/11-12/11</v>
      </c>
      <c r="AT26" s="538" t="str">
        <f>IF(ISBLANK('Mali 2012'!$G$40),"",'Mali 2012'!$G$40)</f>
        <v>PPM/Reception Report</v>
      </c>
      <c r="AU26" s="537" t="str">
        <f>IF(ISBLANK('Mali 2012'!$H$40),"",'Mali 2012'!$H$40)</f>
        <v>Products planned to be purchased by the government for 2011 were delivered late (May 2012)</v>
      </c>
      <c r="AV26" s="537" t="str">
        <f>IF(ISBLANK('Mali 2012'!$D$42),"",'Mali 2012'!$D$42)</f>
        <v>No</v>
      </c>
      <c r="AW26" s="538" t="str">
        <f>IF(ISBLANK('Mali 2012'!$D$43),"",'Mali 2012'!$D$43)</f>
        <v>N/A</v>
      </c>
      <c r="AX26" s="538">
        <f>IF(ISBLANK('Mali 2012'!$E$42),"",'Mali 2012'!$E$42)</f>
        <v>0</v>
      </c>
      <c r="AY26" s="552" t="str">
        <f>IF(ISBLANK('Mali 2012'!$F$42),"",'Mali 2012'!$F$42)</f>
        <v>1/11-12/11</v>
      </c>
      <c r="AZ26" s="538" t="str">
        <f>IF(ISBLANK('Mali 2012'!$G$42),"",'Mali 2012'!$G$42)</f>
        <v/>
      </c>
      <c r="BA26" s="537" t="str">
        <f>IF(ISBLANK('Mali 2012'!$H$42),"",'Mali 2012'!$H$42)</f>
        <v/>
      </c>
      <c r="BB26" s="539">
        <f>IF(ISBLANK('Mali 2012'!$E$44),"",'Mali 2012'!$E$44)</f>
        <v>169644</v>
      </c>
      <c r="BC26" s="537" t="str">
        <f>IF(ISBLANK('Mali 2012'!$H$44),"",'Mali 2012'!$H$44)</f>
        <v/>
      </c>
      <c r="BD26" s="540"/>
      <c r="BE26" s="537" t="str">
        <f>IF(ISBLANK('Mali 2012'!$D$48),"",'Mali 2012'!$D$48)</f>
        <v>Yes</v>
      </c>
      <c r="BF26" s="538" t="str">
        <f>IF(ISBLANK('Mali 2012'!$D$49),"",'Mali 2012'!$D$49)</f>
        <v>$1,047,064 from USAID and $890,186 from UNFPA (for PPM)</v>
      </c>
      <c r="BG26" s="538">
        <f>IF(ISBLANK('Mali 2012'!$E$48),"",'Mali 2012'!$E$48)</f>
        <v>1937250</v>
      </c>
      <c r="BH26" s="538" t="str">
        <f>IF(ISBLANK('Mali 2012'!$F$48),"",'Mali 2012'!$F$48)</f>
        <v>1/11 - 12/11</v>
      </c>
      <c r="BI26" s="538" t="str">
        <f>IF(ISBLANK('Mali 2012'!$G$48),"",'Mali 2012'!$G$48)</f>
        <v>DPM (Receipt Report and RHInterchange)</v>
      </c>
      <c r="BJ26" s="537" t="str">
        <f>IF(ISBLANK('Mali 2012'!$H$48),"",'Mali 2012'!$H$48)</f>
        <v/>
      </c>
      <c r="BK26" s="537" t="str">
        <f>IF(ISBLANK('Mali 2012'!$D$50),"",'Mali 2012'!$D$50)</f>
        <v>No</v>
      </c>
      <c r="BL26" s="538">
        <f>IF(ISBLANK('Mali 2012'!$E$50),"",'Mali 2012'!$E$50)</f>
        <v>0</v>
      </c>
      <c r="BM26" s="538" t="str">
        <f>IF(ISBLANK('Mali 2012'!$F$50),"",'Mali 2012'!$F$50)</f>
        <v>1/11 - 12/11</v>
      </c>
      <c r="BN26" s="538" t="str">
        <f>IF(ISBLANK('Mali 2012'!$G$50),"",'Mali 2012'!$G$50)</f>
        <v/>
      </c>
      <c r="BO26" s="538" t="str">
        <f>IF(ISBLANK('Mali 2012'!$H$50),"",'Mali 2012'!$H$50)</f>
        <v/>
      </c>
      <c r="BP26" s="538" t="str">
        <f>IF(ISBLANK('Mali 2012'!$D$51),"",'Mali 2012'!$D$51)</f>
        <v>No</v>
      </c>
      <c r="BQ26" s="538">
        <f>IF(ISBLANK('Mali 2012'!$E$51),"",'Mali 2012'!$E$51)</f>
        <v>0</v>
      </c>
      <c r="BR26" s="538" t="str">
        <f>IF(ISBLANK('Mali 2012'!$F$51),"",'Mali 2012'!$F$51)</f>
        <v>1/11 - 12/11</v>
      </c>
      <c r="BS26" s="538" t="str">
        <f>IF(ISBLANK('Mali 2012'!$G$51),"",'Mali 2012'!$G$51)</f>
        <v/>
      </c>
      <c r="BT26" s="538" t="str">
        <f>IF(ISBLANK('Mali 2012'!$H$51),"",'Mali 2012'!$H$51)</f>
        <v/>
      </c>
      <c r="BU26" s="539">
        <f>IF(ISBLANK('Mali 2012'!$E$52),"",'Mali 2012'!$E$52)</f>
        <v>1937250</v>
      </c>
      <c r="BV26" s="538" t="str">
        <f>IF(ISBLANK('Mali 2012'!$H$52),"",'Mali 2012'!$H$52)</f>
        <v/>
      </c>
      <c r="BW26" s="541">
        <f>IF(ISBLANK('Mali 2012'!$F$55),"",'Mali 2012'!$F$55)</f>
        <v>8.0518526323583431E-2</v>
      </c>
      <c r="BX26" s="537" t="str">
        <f>IF(ISBLANK('Mali 2012'!$G$55),"",'Mali 2012'!$G$55)</f>
        <v xml:space="preserve">Government-funded products were planned for the calendar period 1/11-12/11, but were delivered by May 2012. The majority of expenditures on public sector contraceptives comes from USAID and UNFPA.
</v>
      </c>
      <c r="BY26" s="541">
        <f>IF(ISBLANK('Mali 2012'!$F$56),"",'Mali 2012'!$F$56)</f>
        <v>1.470036128286816</v>
      </c>
      <c r="BZ26" s="537" t="str">
        <f>IF(ISBLANK('Mali 2012'!$G$56),"",'Mali 2012'!$G$56)</f>
        <v/>
      </c>
      <c r="CA26" s="537" t="str">
        <f>IF(ISBLANK('Mali 2012'!$F$57),"",'Mali 2012'!$F$57)</f>
        <v/>
      </c>
      <c r="CB26" s="537" t="str">
        <f>IF(ISBLANK('Mali 2012'!$G$57),"",'Mali 2012'!$G$57)</f>
        <v/>
      </c>
      <c r="CC26" s="537" t="str">
        <f>IF(ISBLANK('Mali 2012'!$F$59),"",'Mali 2012'!$F$59)</f>
        <v>The government (e.g., Central Medical Stores, MOH logistics unit, MOH procurement unit)</v>
      </c>
      <c r="CD26" s="537" t="str">
        <f>IF(ISBLANK('Mali 2012'!$F$60),"",'Mali 2012'!$F$60)</f>
        <v>MOH procurement unit (Directorate of Finance and Material)</v>
      </c>
      <c r="CE26" s="537" t="str">
        <f>IF(ISBLANK('Mali 2012'!$F$61),"",'Mali 2012'!$F$61)</f>
        <v>No</v>
      </c>
      <c r="CF26" s="537" t="str">
        <f>IF(ISBLANK('Mali 2012'!$D$62),"",'Mali 2012'!$D$62)</f>
        <v/>
      </c>
      <c r="CG26" s="262"/>
      <c r="CH26" s="542"/>
      <c r="CI26" s="543" t="str">
        <f>IF(ISBLANK('Mali 2012'!$D$66),"",'Mali 2012'!$D$66)</f>
        <v>Yes</v>
      </c>
      <c r="CJ26" s="543" t="str">
        <f>IF(ISBLANK('Mali 2012'!$D$67),"",'Mali 2012'!$D$67)</f>
        <v>Yes</v>
      </c>
      <c r="CK26" s="543" t="str">
        <f>IF(ISBLANK('Mali 2012'!$D$68),"",'Mali 2012'!$D$68)</f>
        <v>Yes</v>
      </c>
      <c r="CL26" s="543" t="str">
        <f>IF(ISBLANK('Mali 2012'!$D$69),"",'Mali 2012'!$D$69)</f>
        <v>Yes</v>
      </c>
      <c r="CM26" s="543" t="str">
        <f>IF(ISBLANK('Mali 2012'!$D$70),"",'Mali 2012'!$D$70)</f>
        <v>Yes</v>
      </c>
      <c r="CN26" s="543" t="str">
        <f>IF(ISBLANK('Mali 2012'!$D$71),"",'Mali 2012'!$D$71)</f>
        <v>Yes</v>
      </c>
      <c r="CO26" s="543" t="str">
        <f>IF(ISBLANK('Mali 2012'!$D$72),"",'Mali 2012'!$D$72)</f>
        <v>Yes</v>
      </c>
      <c r="CP26" s="543" t="str">
        <f>IF(ISBLANK('Mali 2012'!$D$73),"",'Mali 2012'!$D$73)</f>
        <v>Yes</v>
      </c>
      <c r="CQ26" s="543" t="str">
        <f>IF(ISBLANK('Mali 2012'!$D$74),"",'Mali 2012'!$D$74)</f>
        <v>No</v>
      </c>
      <c r="CR26" s="543" t="str">
        <f>IF(ISBLANK('Mali 2012'!$D$75),"",'Mali 2012'!$D$75)</f>
        <v>No</v>
      </c>
      <c r="CS26" s="543" t="str">
        <f>IF(ISBLANK('Mali 2012'!$D$76),"",'Mali 2012'!$D$76)</f>
        <v>Yes</v>
      </c>
      <c r="CT26" s="543" t="str">
        <f>IF(ISBLANK('Mali 2012'!$D$77),"",'Mali 2012'!$D$77)</f>
        <v>No</v>
      </c>
      <c r="CU26" s="542"/>
      <c r="CV26" s="543" t="str">
        <f>IF(ISBLANK('Mali 2012'!$F$66),"",'Mali 2012'!$F$66)</f>
        <v>Yes</v>
      </c>
      <c r="CW26" s="543" t="str">
        <f>IF(ISBLANK('Mali 2012'!$F$67),"",'Mali 2012'!$F$67)</f>
        <v>Yes</v>
      </c>
      <c r="CX26" s="543" t="str">
        <f>IF(ISBLANK('Mali 2012'!$F$68),"",'Mali 2012'!$F$68)</f>
        <v>Yes</v>
      </c>
      <c r="CY26" s="543" t="str">
        <f>IF(ISBLANK('Mali 2012'!$F$69),"",'Mali 2012'!$F$69)</f>
        <v>Yes</v>
      </c>
      <c r="CZ26" s="543" t="str">
        <f>IF(ISBLANK('Mali 2012'!$F$70),"",'Mali 2012'!$F$70)</f>
        <v>Yes</v>
      </c>
      <c r="DA26" s="543" t="str">
        <f>IF(ISBLANK('Mali 2012'!$F$71),"",'Mali 2012'!$F$71)</f>
        <v>Yes</v>
      </c>
      <c r="DB26" s="543" t="str">
        <f>IF(ISBLANK('Mali 2012'!$F$72),"",'Mali 2012'!$F$72)</f>
        <v>Yes</v>
      </c>
      <c r="DC26" s="543" t="str">
        <f>IF(ISBLANK('Mali 2012'!$F$73),"",'Mali 2012'!$F$73)</f>
        <v>No</v>
      </c>
      <c r="DD26" s="543" t="str">
        <f>IF(ISBLANK('Mali 2012'!$F$74),"",'Mali 2012'!$F$74)</f>
        <v>Yes</v>
      </c>
      <c r="DE26" s="543" t="str">
        <f>IF(ISBLANK('Mali 2012'!$F$75),"",'Mali 2012'!$F$75)</f>
        <v>Yes</v>
      </c>
      <c r="DF26" s="543" t="str">
        <f>IF(ISBLANK('Mali 2012'!$F$76),"",'Mali 2012'!$F$76)</f>
        <v>Yes</v>
      </c>
      <c r="DG26" s="543" t="str">
        <f>IF(ISBLANK('Mali 2012'!$F$77),"",'Mali 2012'!$F$77)</f>
        <v>No</v>
      </c>
      <c r="DH26" s="544"/>
      <c r="DI26" s="543" t="str">
        <f>IF(ISBLANK('Mali 2012'!$G$66),"",'Mali 2012'!$G$66)</f>
        <v>Yes</v>
      </c>
      <c r="DJ26" s="543" t="str">
        <f>IF(ISBLANK('Mali 2012'!$G$67),"",'Mali 2012'!$G$67)</f>
        <v>Yes</v>
      </c>
      <c r="DK26" s="543" t="str">
        <f>IF(ISBLANK('Mali 2012'!$G$68),"",'Mali 2012'!$G$68)</f>
        <v>Yes</v>
      </c>
      <c r="DL26" s="543" t="str">
        <f>IF(ISBLANK('Mali 2012'!$G$69),"",'Mali 2012'!$G$69)</f>
        <v>Yes</v>
      </c>
      <c r="DM26" s="543" t="str">
        <f>IF(ISBLANK('Mali 2012'!$G$70),"",'Mali 2012'!$G$70)</f>
        <v>Yes</v>
      </c>
      <c r="DN26" s="543" t="str">
        <f>IF(ISBLANK('Mali 2012'!$G$71),"",'Mali 2012'!$G$71)</f>
        <v>Yes</v>
      </c>
      <c r="DO26" s="543" t="str">
        <f>IF(ISBLANK('Mali 2012'!$G$72),"",'Mali 2012'!$G$72)</f>
        <v>Yes</v>
      </c>
      <c r="DP26" s="543" t="str">
        <f>IF(ISBLANK('Mali 2012'!$G$73),"",'Mali 2012'!$G$73)</f>
        <v>No</v>
      </c>
      <c r="DQ26" s="543" t="str">
        <f>IF(ISBLANK('Mali 2012'!$G$74),"",'Mali 2012'!$G$74)</f>
        <v>No</v>
      </c>
      <c r="DR26" s="543" t="str">
        <f>IF(ISBLANK('Mali 2012'!$G$75),"",'Mali 2012'!$G$75)</f>
        <v>No</v>
      </c>
      <c r="DS26" s="543" t="str">
        <f>IF(ISBLANK('Mali 2012'!$G$76),"",'Mali 2012'!$G$76)</f>
        <v>Yes</v>
      </c>
      <c r="DT26" s="543" t="str">
        <f>IF(ISBLANK('Mali 2012'!$G$77),"",'Mali 2012'!$G$77)</f>
        <v>No</v>
      </c>
      <c r="DU26" s="544"/>
      <c r="DV26" s="543" t="str">
        <f>IF(ISBLANK('Mali 2012'!$H$66),"",'Mali 2012'!$H$66)</f>
        <v>Yes</v>
      </c>
      <c r="DW26" s="543" t="str">
        <f>IF(ISBLANK('Mali 2012'!$H$67),"",'Mali 2012'!$H$67)</f>
        <v>Yes</v>
      </c>
      <c r="DX26" s="543" t="str">
        <f>IF(ISBLANK('Mali 2012'!$H$68),"",'Mali 2012'!$H$68)</f>
        <v>Yes</v>
      </c>
      <c r="DY26" s="543" t="str">
        <f>IF(ISBLANK('Mali 2012'!$H$69),"",'Mali 2012'!$H$69)</f>
        <v>Yes</v>
      </c>
      <c r="DZ26" s="543" t="str">
        <f>IF(ISBLANK('Mali 2012'!$H$70),"",'Mali 2012'!$H$70)</f>
        <v>Yes</v>
      </c>
      <c r="EA26" s="543" t="str">
        <f>IF(ISBLANK('Mali 2012'!$H$71),"",'Mali 2012'!$H$71)</f>
        <v>Yes</v>
      </c>
      <c r="EB26" s="543" t="str">
        <f>IF(ISBLANK('Mali 2012'!$H$72),"",'Mali 2012'!$H$72)</f>
        <v>Yes</v>
      </c>
      <c r="EC26" s="543" t="str">
        <f>IF(ISBLANK('Mali 2012'!$H$73),"",'Mali 2012'!$H$73)</f>
        <v>No</v>
      </c>
      <c r="ED26" s="543" t="str">
        <f>IF(ISBLANK('Mali 2012'!$H$74),"",'Mali 2012'!$H$74)</f>
        <v>No</v>
      </c>
      <c r="EE26" s="543" t="str">
        <f>IF(ISBLANK('Mali 2012'!$H$75),"",'Mali 2012'!$H$75)</f>
        <v>No</v>
      </c>
      <c r="EF26" s="543" t="str">
        <f>IF(ISBLANK('Mali 2012'!$H$76),"",'Mali 2012'!$H$76)</f>
        <v>Yes</v>
      </c>
      <c r="EG26" s="543" t="str">
        <f>IF(ISBLANK('Mali 2012'!$H$77),"",'Mali 2012'!$H$77)</f>
        <v>No</v>
      </c>
      <c r="EH26" s="543" t="str">
        <f>IF(ISBLANK('Mali 2012'!$D$78),"",'Mali 2012'!$D$78)</f>
        <v/>
      </c>
      <c r="EI26" s="545"/>
      <c r="EJ26" s="546" t="str">
        <f>IF(ISBLANK('Mali 2012'!$H$80),"",'Mali 2012'!$H$80)</f>
        <v>Yes</v>
      </c>
      <c r="EK26" s="546" t="str">
        <f>IF(ISBLANK('Mali 2012'!$C$83),"",'Mali 2012'!$C$83)</f>
        <v>Strategic Plan for Reproductive Health Commodity Security</v>
      </c>
      <c r="EL26" s="546" t="str">
        <f>IF(ISBLANK('Mali 2012'!$D$83),"",'Mali 2012'!$D$83)</f>
        <v>2011 - 2015</v>
      </c>
      <c r="EM26" s="546" t="str">
        <f>IF(ISBLANK('Mali 2012'!$F$83),"",'Mali 2012'!$F$83)</f>
        <v>No</v>
      </c>
      <c r="EN26" s="546" t="str">
        <f>IF(ISBLANK('Mali 2012'!$G$83),"",'Mali 2012'!$G$83)</f>
        <v>Yes</v>
      </c>
      <c r="EO26" s="546" t="str">
        <f>IF(ISBLANK('Mali 2012'!$F$84),"",'Mali 2012'!$F$84)</f>
        <v>Yes</v>
      </c>
      <c r="EP26" s="546" t="str">
        <f>IF(ISBLANK('Mali 2012'!$E$85),"",'Mali 2012'!$E$85)</f>
        <v>Public, NGO, social marketing, and commercial sectors</v>
      </c>
      <c r="EQ26" s="546" t="str">
        <f>IF(ISBLANK('Mali 2012'!$E$86),"",'Mali 2012'!$E$86)</f>
        <v>Don't know</v>
      </c>
      <c r="ER26" s="546" t="str">
        <f>IF(ISBLANK('Mali 2012'!$H$87),"",'Mali 2012'!$H$87)</f>
        <v>No</v>
      </c>
      <c r="ES26" s="546" t="str">
        <f>IF(ISBLANK('Mali 2012'!$D$88),"",'Mali 2012'!$D$88)</f>
        <v>(Contraceptives are sold in the private sector under the same administrative procedures as other products. There is not a policy of price controls as there is for contraceptives for the public sector [governed by a ministerial circular].)</v>
      </c>
      <c r="ET26" s="546" t="str">
        <f>IF(ISBLANK('Mali 2012'!$H$89),"",'Mali 2012'!$H$89)</f>
        <v>No</v>
      </c>
      <c r="EU26" s="546" t="str">
        <f>IF(ISBLANK('Mali 2012'!$D$90),"",'Mali 2012'!$D$90)</f>
        <v>N/A</v>
      </c>
      <c r="EV26" s="546" t="str">
        <f>IF(ISBLANK('Mali 2012'!$H$91),"",'Mali 2012'!$H$91)</f>
        <v>No</v>
      </c>
      <c r="EW26" s="546" t="str">
        <f>IF(ISBLANK('Mali 2012'!$C$94),"",'Mali 2012'!$C$94)</f>
        <v/>
      </c>
      <c r="EX26" s="546" t="str">
        <f>IF(ISBLANK('Mali 2012'!$E$94),"",'Mali 2012'!$E$94)</f>
        <v/>
      </c>
      <c r="EY26" s="546" t="str">
        <f>IF(ISBLANK('Mali 2012'!$G$94),"",'Mali 2012'!$G$94)</f>
        <v/>
      </c>
      <c r="EZ26" s="546" t="str">
        <f>IF(ISBLANK('Mali 2012'!$C$95),"",'Mali 2012'!$C$95)</f>
        <v/>
      </c>
      <c r="FA26" s="546" t="str">
        <f>IF(ISBLANK('Mali 2012'!$E$95),"",'Mali 2012'!$E$95)</f>
        <v/>
      </c>
      <c r="FB26" s="546" t="str">
        <f>IF(ISBLANK('Mali 2012'!$G$95),"",'Mali 2012'!$G$95)</f>
        <v/>
      </c>
      <c r="FC26" s="546" t="str">
        <f>IF(ISBLANK('Mali 2012'!$C$96),"",'Mali 2012'!$C$96)</f>
        <v/>
      </c>
      <c r="FD26" s="546" t="str">
        <f>IF(ISBLANK('Mali 2012'!$E$96),"",'Mali 2012'!$E$96)</f>
        <v/>
      </c>
      <c r="FE26" s="546" t="str">
        <f>IF(ISBLANK('Mali 2012'!$G$96),"",'Mali 2012'!$G$96)</f>
        <v/>
      </c>
      <c r="FF26" s="550"/>
      <c r="FG26" s="546" t="str">
        <f>IF(ISBLANK('Mali 2012'!$D$99),"",'Mali 2012'!$D$99)</f>
        <v>No</v>
      </c>
      <c r="FH26" s="546" t="str">
        <f>IF(ISBLANK('Mali 2012'!$E$99),"",'Mali 2012'!$E$99)</f>
        <v/>
      </c>
      <c r="FI26" s="546" t="str">
        <f>IF(ISBLANK('Mali 2012'!$H$99),"",'Mali 2012'!$H$99)</f>
        <v/>
      </c>
      <c r="FJ26" s="546" t="str">
        <f>IF(ISBLANK('Mali 2012'!$D$100),"",'Mali 2012'!$D$100)</f>
        <v>No</v>
      </c>
      <c r="FK26" s="546" t="str">
        <f>IF(ISBLANK('Mali 2012'!$E$100),"",'Mali 2012'!$E$100)</f>
        <v/>
      </c>
      <c r="FL26" s="546" t="str">
        <f>IF(ISBLANK('Mali 2012'!$H$100),"",'Mali 2012'!$H$100)</f>
        <v/>
      </c>
      <c r="FM26" s="546" t="str">
        <f>IF(ISBLANK('Mali 2012'!$D$101),"",'Mali 2012'!$D$101)</f>
        <v>No</v>
      </c>
      <c r="FN26" s="546" t="str">
        <f>IF(ISBLANK('Mali 2012'!$E$101),"",'Mali 2012'!$E$101)</f>
        <v/>
      </c>
      <c r="FO26" s="546" t="str">
        <f>IF(ISBLANK('Mali 2012'!$H$101),"",'Mali 2012'!$H$101)</f>
        <v/>
      </c>
      <c r="FP26" s="547"/>
      <c r="FQ26" s="546" t="str">
        <f>IF(ISBLANK('Mali 2012'!$G$104),"",'Mali 2012'!$G$104)</f>
        <v>Yes</v>
      </c>
      <c r="FR26" s="546" t="str">
        <f>IF(ISBLANK('Mali 2012'!$G$105),"",'Mali 2012'!$G$105)</f>
        <v>Yes</v>
      </c>
      <c r="FS26" s="546" t="str">
        <f>IF(ISBLANK('Mali 2012'!$G$106),"",'Mali 2012'!$G$106)</f>
        <v>Yes</v>
      </c>
      <c r="FT26" s="546" t="str">
        <f>IF(ISBLANK('Mali 2012'!$D$107),"",'Mali 2012'!$D$107)</f>
        <v>Exemptions for HIV-positive people</v>
      </c>
      <c r="FU26" s="547"/>
      <c r="FV26" s="546" t="str">
        <f>IF(ISBLANK('Mali 2012'!$G$109),"",'Mali 2012'!$G$109)</f>
        <v>Yes</v>
      </c>
      <c r="FW26" s="546" t="str">
        <f>IF(ISBLANK('Mali 2012'!$G$110),"",'Mali 2012'!$G$110)</f>
        <v>Yes</v>
      </c>
      <c r="FX26" s="546" t="str">
        <f>IF(ISBLANK('Mali 2012'!$G$111),"",'Mali 2012'!$G$111)</f>
        <v>Yes</v>
      </c>
      <c r="FY26" s="546" t="str">
        <f>IF(ISBLANK('Mali 2012'!$G$112),"",'Mali 2012'!$G$112)</f>
        <v>Yes</v>
      </c>
      <c r="FZ26" s="546" t="str">
        <f>IF(ISBLANK('Mali 2012'!$G$113),"",'Mali 2012'!$G$113)</f>
        <v>Yes</v>
      </c>
      <c r="GA26" s="546" t="str">
        <f>IF(ISBLANK('Mali 2012'!$G$114),"",'Mali 2012'!$G$114)</f>
        <v>Yes</v>
      </c>
      <c r="GB26" s="546" t="str">
        <f>IF(ISBLANK('Mali 2012'!$G$115),"",'Mali 2012'!$G$115)</f>
        <v>Yes</v>
      </c>
      <c r="GC26" s="546" t="str">
        <f>IF(ISBLANK('Mali 2012'!$G$116),"",'Mali 2012'!$G$116)</f>
        <v>No</v>
      </c>
      <c r="GD26" s="546" t="str">
        <f>IF(ISBLANK('Mali 2012'!$G$117),"",'Mali 2012'!$G$117)</f>
        <v>Yes</v>
      </c>
      <c r="GE26" s="546" t="str">
        <f>IF(ISBLANK('Mali 2012'!$G$118),"",'Mali 2012'!$G$118)</f>
        <v>Yes</v>
      </c>
      <c r="GF26" s="546" t="str">
        <f>IF(ISBLANK('Mali 2012'!$F$119),"",'Mali 2012'!$F$119)</f>
        <v>Neosampoon</v>
      </c>
      <c r="GG26" s="546">
        <f>IF(ISBLANK('Mali 2012'!$F$120),"",'Mali 2012'!$F$120)</f>
        <v>2010</v>
      </c>
      <c r="GH26" s="546" t="str">
        <f>IF(ISBLANK('Mali 2012'!$D$121),"",'Mali 2012'!$D$121)</f>
        <v>National Essential Medicine list (NEML)</v>
      </c>
      <c r="GI26" s="546" t="str">
        <f>IF(ISBLANK('Mali 2012'!$D$122),"",'Mali 2012'!$D$122)</f>
        <v>This list is revised every  two years. It includes 322 diseases and conditions, which correspond to 562 different forms and dosages of drugs.</v>
      </c>
      <c r="GJ26" s="547"/>
      <c r="GK26" s="546">
        <f>IF(ISBLANK('Mali 2012'!$F$124),"",'Mali 2012'!$F$124)</f>
        <v>2008</v>
      </c>
      <c r="GL26" s="546" t="str">
        <f>IF(ISBLANK('Mali 2012'!$G$125),"",'Mali 2012'!$G$125)</f>
        <v>No</v>
      </c>
      <c r="GM26" s="546" t="str">
        <f>IF(ISBLANK('Mali 2012'!$G$126),"",'Mali 2012'!$G$126)</f>
        <v>No</v>
      </c>
      <c r="GN26" s="546" t="str">
        <f>IF(ISBLANK('Mali 2012'!$G$127),"",'Mali 2012'!$G$127)</f>
        <v>No</v>
      </c>
      <c r="GO26" s="546" t="str">
        <f>IF(ISBLANK('Mali 2012'!$G$128),"",'Mali 2012'!$G$128)</f>
        <v>No</v>
      </c>
      <c r="GP26" s="546" t="str">
        <f>IF(ISBLANK('Mali 2012'!$D$129),"",'Mali 2012'!$D$129)</f>
        <v/>
      </c>
      <c r="GQ26" s="555"/>
      <c r="GR26" s="548" t="str">
        <f>IF(ISBLANK('Mali 2012'!$G$131),"",'Mali 2012'!$G$131)</f>
        <v>Yes</v>
      </c>
      <c r="GS26" s="549"/>
      <c r="GT26" s="548" t="str">
        <f>IF(ISBLANK('Mali 2012'!$G$133),"",'Mali 2012'!$G$133)</f>
        <v>No</v>
      </c>
      <c r="GU26" s="548" t="str">
        <f>IF(ISBLANK('Mali 2012'!$G$134),"",'Mali 2012'!$G$134)</f>
        <v>No</v>
      </c>
      <c r="GV26" s="548" t="str">
        <f>IF(ISBLANK('Mali 2012'!$G$135),"",'Mali 2012'!$G$135)</f>
        <v>No</v>
      </c>
      <c r="GW26" s="548" t="str">
        <f>IF(ISBLANK('Mali 2012'!$G$136),"",'Mali 2012'!$G$136)</f>
        <v>No</v>
      </c>
      <c r="GX26" s="548" t="str">
        <f>IF(ISBLANK('Mali 2012'!$G$137),"",'Mali 2012'!$G$137)</f>
        <v>No</v>
      </c>
      <c r="GY26" s="548" t="str">
        <f>IF(ISBLANK('Mali 2012'!$G$138),"",'Mali 2012'!$G$138)</f>
        <v>Yes</v>
      </c>
      <c r="GZ26" s="548" t="str">
        <f>IF(ISBLANK('Mali 2012'!$G$139),"",'Mali 2012'!$G$139)</f>
        <v>No</v>
      </c>
      <c r="HA26" s="548" t="str">
        <f>IF(ISBLANK('Mali 2012'!$G$140),"",'Mali 2012'!$G$140)</f>
        <v>N/A</v>
      </c>
      <c r="HB26" s="548" t="str">
        <f>IF(ISBLANK('Mali 2012'!$G$141),"",'Mali 2012'!$G$141)</f>
        <v>No</v>
      </c>
      <c r="HC26" s="548" t="str">
        <f>IF(ISBLANK('Mali 2012'!$F$142),"",'Mali 2012'!$F$142)</f>
        <v>1/11 - 12/11</v>
      </c>
      <c r="HD26" s="548" t="str">
        <f>IF(ISBLANK('Mali 2012'!$F$143),"",'Mali 2012'!$F$143)</f>
        <v>Procurement Planing and Monitoring Report of contraceptives, DPM</v>
      </c>
      <c r="HE26" s="549"/>
      <c r="HF26" s="548" t="str">
        <f>IF(ISBLANK('Mali 2012'!$G$145),"",'Mali 2012'!$G$145)</f>
        <v>Yes</v>
      </c>
      <c r="HG26" s="548" t="str">
        <f>IF(ISBLANK('Mali 2012'!$G$146),"",'Mali 2012'!$G$146)</f>
        <v>No</v>
      </c>
      <c r="HH26" s="551" t="str">
        <f>IF(ISBLANK('Mali 2012'!$D$147),"",'Mali 2012'!$D$147)</f>
        <v xml:space="preserve">Challenges: less access to services, and logistics and management information system for distribution is not functional or sufficient. </v>
      </c>
      <c r="HI26" s="156" t="s">
        <v>504</v>
      </c>
    </row>
    <row r="27" spans="1:217" ht="39.950000000000003" customHeight="1">
      <c r="A27" s="263" t="s">
        <v>523</v>
      </c>
      <c r="B27" s="154"/>
      <c r="C27" s="536" t="str">
        <f>IF(ISBLANK('Mozambique 2012'!$H$12),"",'Mozambique 2012'!$H$12)</f>
        <v>Yes</v>
      </c>
      <c r="D27" s="536" t="str">
        <f>IF(ISBLANK('Mozambique 2012'!$D$13),"",'Mozambique 2012'!$D$13)</f>
        <v xml:space="preserve">Reproductive Health Commodity Security Committee    
</v>
      </c>
      <c r="E27" s="557"/>
      <c r="F27" s="536" t="str">
        <f>IF(ISBLANK('Mozambique 2012'!$D$15),"",'Mozambique 2012'!$D$15)</f>
        <v>No</v>
      </c>
      <c r="G27" s="536" t="str">
        <f>IF(ISBLANK('Mozambique 2012'!$F$15),"",'Mozambique 2012'!$F$15)</f>
        <v/>
      </c>
      <c r="H27" s="536" t="str">
        <f>IF(ISBLANK('Mozambique 2012'!$D$16),"",'Mozambique 2012'!$D$16)</f>
        <v>No</v>
      </c>
      <c r="I27" s="536" t="str">
        <f>IF(ISBLANK('Mozambique 2012'!$F$16),"",'Mozambique 2012'!$F$16)</f>
        <v/>
      </c>
      <c r="J27" s="536" t="str">
        <f>IF(ISBLANK('Mozambique 2012'!$D$17),"",'Mozambique 2012'!$D$17)</f>
        <v>No</v>
      </c>
      <c r="K27" s="536" t="str">
        <f>IF(ISBLANK('Mozambique 2012'!$F$17),"",'Mozambique 2012'!$F$17)</f>
        <v/>
      </c>
      <c r="L27" s="536" t="str">
        <f>IF(ISBLANK('Mozambique 2012'!$D$18),"",'Mozambique 2012'!$D$18)</f>
        <v>Yes</v>
      </c>
      <c r="M27" s="536" t="str">
        <f>IF(ISBLANK('Mozambique 2012'!$F$18),"",'Mozambique 2012'!$F$18)</f>
        <v>USAID</v>
      </c>
      <c r="N27" s="536" t="str">
        <f>IF(ISBLANK('Mozambique 2012'!$D$19),"",'Mozambique 2012'!$D$19)</f>
        <v>Yes</v>
      </c>
      <c r="O27" s="536" t="str">
        <f>IF(ISBLANK('Mozambique 2012'!$F$19),"",'Mozambique 2012'!$F$19)</f>
        <v>UNFPA</v>
      </c>
      <c r="P27" s="536" t="str">
        <f>IF(ISBLANK('Mozambique 2012'!$D$20),"",'Mozambique 2012'!$D$20)</f>
        <v>Yes</v>
      </c>
      <c r="Q27" s="536" t="str">
        <f>IF(ISBLANK('Mozambique 2012'!$F$20),"",'Mozambique 2012'!$F$20)</f>
        <v>MOH RH Unit</v>
      </c>
      <c r="R27" s="536" t="str">
        <f>IF(ISBLANK('Mozambique 2012'!$D$21),"",'Mozambique 2012'!$D$21)</f>
        <v>Yes</v>
      </c>
      <c r="S27" s="536" t="str">
        <f>IF(ISBLANK('Mozambique 2012'!$F$21),"",'Mozambique 2012'!$F$21)</f>
        <v>Central de Medicamentos e Artigos Medicos (CMAM) (central medical store)</v>
      </c>
      <c r="T27" s="536" t="str">
        <f>IF(ISBLANK('Mozambique 2012'!$D$22),"",'Mozambique 2012'!$D$22)</f>
        <v>No</v>
      </c>
      <c r="U27" s="536" t="str">
        <f>IF(ISBLANK('Mozambique 2012'!$F$22),"",'Mozambique 2012'!$F$22)</f>
        <v/>
      </c>
      <c r="V27" s="536" t="str">
        <f>IF(ISBLANK('Mozambique 2012'!$D$23),"",'Mozambique 2012'!$D$23)</f>
        <v>No</v>
      </c>
      <c r="W27" s="536" t="str">
        <f>IF(ISBLANK('Mozambique 2012'!$F$23),"",'Mozambique 2012'!$F$23)</f>
        <v/>
      </c>
      <c r="X27" s="536" t="str">
        <f>IF(ISBLANK('Mozambique 2012'!$H$24),"",'Mozambique 2012'!$H$24)</f>
        <v>6 or more times</v>
      </c>
      <c r="Y27" s="536" t="str">
        <f>IF(ISBLANK('Mozambique 2012'!$H$25),"",'Mozambique 2012'!$H$25)</f>
        <v>No</v>
      </c>
      <c r="Z27" s="536" t="str">
        <f>IF(ISBLANK('Mozambique 2012'!$D$26),"",'Mozambique 2012'!$D$26)</f>
        <v>Yes</v>
      </c>
      <c r="AA27" s="536" t="str">
        <f>IF(ISBLANK('Mozambique 2012'!$F$26),"",'Mozambique 2012'!$F$26)</f>
        <v>First Lady´s office</v>
      </c>
      <c r="AB27" s="536" t="str">
        <f>IF(ISBLANK('Mozambique 2012'!$H$26),"",'Mozambique 2012'!$H$26)</f>
        <v>First Lady</v>
      </c>
      <c r="AC27" s="155"/>
      <c r="AD27" s="537" t="str">
        <f>IF(ISBLANK('Mozambique 2012'!$F$28),"",'Mozambique 2012'!$F$28)</f>
        <v>January</v>
      </c>
      <c r="AE27" s="537" t="str">
        <f>IF(ISBLANK('Mozambique 2012'!$H$28),"",'Mozambique 2012'!$H$28)</f>
        <v>December</v>
      </c>
      <c r="AF27" s="538">
        <f>IF(ISBLANK('Mozambique 2012'!$G$29),"",'Mozambique 2012'!$G$29)</f>
        <v>7660701</v>
      </c>
      <c r="AG27" s="535" t="str">
        <f>IF(ISBLANK('Mozambique 2012'!$E$30),"",'Mozambique 2012'!$E$30)</f>
        <v>10/10 - 9/11</v>
      </c>
      <c r="AH27" s="535" t="str">
        <f>IF(ISBLANK('Mozambique 2012'!$G$30),"",'Mozambique 2012'!$G$30)</f>
        <v>Representatives from the MOH RH Program, CMAM, USAID, JHPIEGO, UNFPA, PSI, and technical assistance from the USAID | DELIVER PROJECT</v>
      </c>
      <c r="AI27" s="535" t="str">
        <f>IF(ISBLANK('Mozambique 2012'!$H$31),"",'Mozambique 2012'!$H$31)</f>
        <v>No</v>
      </c>
      <c r="AJ27" s="538" t="str">
        <f>IF(ISBLANK('Mozambique 2012'!$H$32),"",'Mozambique 2012'!$H$32)</f>
        <v>Yes</v>
      </c>
      <c r="AK27" s="538">
        <f>IF(ISBLANK('Mozambique 2012'!$E$35),"",'Mozambique 2012'!$E$35)</f>
        <v>2000000</v>
      </c>
      <c r="AL27" s="537" t="str">
        <f>IF(ISBLANK('Mozambique 2012'!$F$35),"",'Mozambique 2012'!$F$35)</f>
        <v>10/10 - 9/11</v>
      </c>
      <c r="AM27" s="537" t="str">
        <f>IF(ISBLANK('Mozambique 2012'!$G$35),"",'Mozambique 2012'!$G$35)</f>
        <v>FP program</v>
      </c>
      <c r="AN27" s="537" t="str">
        <f>IF(ISBLANK('Mozambique 2012'!$H$35),"",'Mozambique 2012'!$H$35)</f>
        <v>CIDA Agency allocated funds for the procurement of MCH commodities. The FP program expressed verbally intention of using part of this fund (around $2,000,000) in the procurement of contraceptives, but, despite this intention, this initiative could not be materialized yet.</v>
      </c>
      <c r="AO27" s="537" t="str">
        <f>IF(ISBLANK('Mozambique 2012'!$H$37),"",'Mozambique 2012'!$H$37)</f>
        <v>No</v>
      </c>
      <c r="AP27" s="537" t="str">
        <f>IF(ISBLANK('Mozambique 2012'!$D$40),"",'Mozambique 2012'!$D$40)</f>
        <v>No</v>
      </c>
      <c r="AQ27" s="537" t="str">
        <f>IF(ISBLANK('Mozambique 2012'!$D$41),"",'Mozambique 2012'!$D$41)</f>
        <v>N/A</v>
      </c>
      <c r="AR27" s="538">
        <f>IF(ISBLANK('Mozambique 2012'!$E$40),"",'Mozambique 2012'!$E$40)</f>
        <v>0</v>
      </c>
      <c r="AS27" s="538" t="str">
        <f>IF(ISBLANK('Mozambique 2012'!$F$40),"",'Mozambique 2012'!$F$40)</f>
        <v>10/10 - 9/11</v>
      </c>
      <c r="AT27" s="538" t="str">
        <f>IF(ISBLANK('Mozambique 2012'!$G$40),"",'Mozambique 2012'!$G$40)</f>
        <v/>
      </c>
      <c r="AU27" s="537" t="str">
        <f>IF(ISBLANK('Mozambique 2012'!$H$40),"",'Mozambique 2012'!$H$40)</f>
        <v/>
      </c>
      <c r="AV27" s="537" t="str">
        <f>IF(ISBLANK('Mozambique 2012'!$D$42),"",'Mozambique 2012'!$D$42)</f>
        <v>No</v>
      </c>
      <c r="AW27" s="538" t="str">
        <f>IF(ISBLANK('Mozambique 2012'!$D$43),"",'Mozambique 2012'!$D$43)</f>
        <v>N/A</v>
      </c>
      <c r="AX27" s="538">
        <f>IF(ISBLANK('Mozambique 2012'!$E$42),"",'Mozambique 2012'!$E$42)</f>
        <v>0</v>
      </c>
      <c r="AY27" s="538" t="str">
        <f>IF(ISBLANK('Mozambique 2012'!$F$42),"",'Mozambique 2012'!$F$42)</f>
        <v>10/10 - 9/11</v>
      </c>
      <c r="AZ27" s="538" t="str">
        <f>IF(ISBLANK('Mozambique 2012'!$G$42),"",'Mozambique 2012'!$G$42)</f>
        <v/>
      </c>
      <c r="BA27" s="537" t="str">
        <f>IF(ISBLANK('Mozambique 2012'!$H$42),"",'Mozambique 2012'!$H$42)</f>
        <v/>
      </c>
      <c r="BB27" s="539">
        <f>IF(ISBLANK('Mozambique 2012'!$E$44),"",'Mozambique 2012'!$E$44)</f>
        <v>0</v>
      </c>
      <c r="BC27" s="537" t="str">
        <f>IF(ISBLANK('Mozambique 2012'!$H$44),"",'Mozambique 2012'!$H$44)</f>
        <v/>
      </c>
      <c r="BD27" s="540"/>
      <c r="BE27" s="537" t="str">
        <f>IF(ISBLANK('Mozambique 2012'!$D$48),"",'Mozambique 2012'!$D$48)</f>
        <v>Yes</v>
      </c>
      <c r="BF27" s="538" t="str">
        <f>IF(ISBLANK('Mozambique 2012'!$D$49),"",'Mozambique 2012'!$D$49)</f>
        <v>USAID, UNFPA</v>
      </c>
      <c r="BG27" s="538">
        <f>IF(ISBLANK('Mozambique 2012'!$E$48),"",'Mozambique 2012'!$E$48)</f>
        <v>6545121</v>
      </c>
      <c r="BH27" s="538" t="str">
        <f>IF(ISBLANK('Mozambique 2012'!$F$48),"",'Mozambique 2012'!$F$48)</f>
        <v>10/10 - 9/11</v>
      </c>
      <c r="BI27" s="538" t="str">
        <f>IF(ISBLANK('Mozambique 2012'!$G$48),"",'Mozambique 2012'!$G$48)</f>
        <v>RHInterchange</v>
      </c>
      <c r="BJ27" s="537" t="str">
        <f>IF(ISBLANK('Mozambique 2012'!$H$48),"",'Mozambique 2012'!$H$48)</f>
        <v/>
      </c>
      <c r="BK27" s="537" t="str">
        <f>IF(ISBLANK('Mozambique 2012'!$D$50),"",'Mozambique 2012'!$D$50)</f>
        <v>No</v>
      </c>
      <c r="BL27" s="538">
        <f>IF(ISBLANK('Mozambique 2012'!$E$50),"",'Mozambique 2012'!$E$50)</f>
        <v>0</v>
      </c>
      <c r="BM27" s="538" t="str">
        <f>IF(ISBLANK('Mozambique 2012'!$F$50),"",'Mozambique 2012'!$F$50)</f>
        <v>10/10 - 9/11</v>
      </c>
      <c r="BN27" s="538" t="str">
        <f>IF(ISBLANK('Mozambique 2012'!$G$50),"",'Mozambique 2012'!$G$50)</f>
        <v/>
      </c>
      <c r="BO27" s="538" t="str">
        <f>IF(ISBLANK('Mozambique 2012'!$H$50),"",'Mozambique 2012'!$H$50)</f>
        <v/>
      </c>
      <c r="BP27" s="537" t="str">
        <f>IF(ISBLANK('Mozambique 2012'!$D$51),"",'Mozambique 2012'!$D$51)</f>
        <v>No</v>
      </c>
      <c r="BQ27" s="538">
        <f>IF(ISBLANK('Mozambique 2012'!$E$51),"",'Mozambique 2012'!$E$51)</f>
        <v>0</v>
      </c>
      <c r="BR27" s="537" t="str">
        <f>IF(ISBLANK('Mozambique 2012'!$F$51),"",'Mozambique 2012'!$F$51)</f>
        <v>10/10 - 9/11</v>
      </c>
      <c r="BS27" s="538" t="str">
        <f>IF(ISBLANK('Mozambique 2012'!$G$51),"",'Mozambique 2012'!$G$51)</f>
        <v/>
      </c>
      <c r="BT27" s="538" t="str">
        <f>IF(ISBLANK('Mozambique 2012'!$H$51),"",'Mozambique 2012'!$H$51)</f>
        <v/>
      </c>
      <c r="BU27" s="539">
        <f>IF(ISBLANK('Mozambique 2012'!$E$52),"",'Mozambique 2012'!$E$52)</f>
        <v>6545121</v>
      </c>
      <c r="BV27" s="538" t="str">
        <f>IF(ISBLANK('Mozambique 2012'!$H$52),"",'Mozambique 2012'!$H$52)</f>
        <v/>
      </c>
      <c r="BW27" s="541">
        <f>IF(ISBLANK('Mozambique 2012'!$F$55),"",'Mozambique 2012'!$F$55)</f>
        <v>0</v>
      </c>
      <c r="BX27" s="537" t="str">
        <f>IF(ISBLANK('Mozambique 2012'!$G$55),"",'Mozambique 2012'!$G$55)</f>
        <v/>
      </c>
      <c r="BY27" s="541">
        <f>IF(ISBLANK('Mozambique 2012'!$F$56),"",'Mozambique 2012'!$F$56)</f>
        <v>0.85437625094622538</v>
      </c>
      <c r="BZ27" s="537" t="str">
        <f>IF(ISBLANK('Mozambique 2012'!$G$56),"",'Mozambique 2012'!$G$56)</f>
        <v/>
      </c>
      <c r="CA27" s="537" t="str">
        <f>IF(ISBLANK('Mozambique 2012'!$F$57),"",'Mozambique 2012'!$F$57)</f>
        <v/>
      </c>
      <c r="CB27" s="537" t="str">
        <f>IF(ISBLANK('Mozambique 2012'!$G$57),"",'Mozambique 2012'!$G$57)</f>
        <v/>
      </c>
      <c r="CC27" s="537" t="str">
        <f>IF(ISBLANK('Mozambique 2012'!$F$59),"",'Mozambique 2012'!$F$59)</f>
        <v>N/A</v>
      </c>
      <c r="CD27" s="537" t="str">
        <f>IF(ISBLANK('Mozambique 2012'!$F$60),"",'Mozambique 2012'!$F$60)</f>
        <v>N/A</v>
      </c>
      <c r="CE27" s="537" t="str">
        <f>IF(ISBLANK('Mozambique 2012'!$F$61),"",'Mozambique 2012'!$F$61)</f>
        <v>N/A</v>
      </c>
      <c r="CF27" s="537" t="str">
        <f>IF(ISBLANK('Mozambique 2012'!$D$62),"",'Mozambique 2012'!$D$62)</f>
        <v>Even though the MOH has manifested its intention of acquiring contraceptives using funds made available by CIDA, up to now this has not materialized.</v>
      </c>
      <c r="CG27" s="262"/>
      <c r="CH27" s="542"/>
      <c r="CI27" s="543" t="str">
        <f>IF(ISBLANK('Mozambique 2012'!$D$66),"",'Mozambique 2012'!$D$66)</f>
        <v>Yes</v>
      </c>
      <c r="CJ27" s="543" t="str">
        <f>IF(ISBLANK('Mozambique 2012'!$D$67),"",'Mozambique 2012'!$D$67)</f>
        <v>Yes</v>
      </c>
      <c r="CK27" s="543" t="str">
        <f>IF(ISBLANK('Mozambique 2012'!$D$68),"",'Mozambique 2012'!$D$68)</f>
        <v>Yes</v>
      </c>
      <c r="CL27" s="543" t="str">
        <f>IF(ISBLANK('Mozambique 2012'!$D$69),"",'Mozambique 2012'!$D$69)</f>
        <v>Yes</v>
      </c>
      <c r="CM27" s="543" t="str">
        <f>IF(ISBLANK('Mozambique 2012'!$D$70),"",'Mozambique 2012'!$D$70)</f>
        <v>Yes</v>
      </c>
      <c r="CN27" s="543" t="str">
        <f>IF(ISBLANK('Mozambique 2012'!$D$71),"",'Mozambique 2012'!$D$71)</f>
        <v>Yes</v>
      </c>
      <c r="CO27" s="543" t="str">
        <f>IF(ISBLANK('Mozambique 2012'!$D$72),"",'Mozambique 2012'!$D$72)</f>
        <v>Yes</v>
      </c>
      <c r="CP27" s="543" t="str">
        <f>IF(ISBLANK('Mozambique 2012'!$D$73),"",'Mozambique 2012'!$D$73)</f>
        <v>Yes</v>
      </c>
      <c r="CQ27" s="543" t="str">
        <f>IF(ISBLANK('Mozambique 2012'!$D$74),"",'Mozambique 2012'!$D$74)</f>
        <v>Yes</v>
      </c>
      <c r="CR27" s="543" t="str">
        <f>IF(ISBLANK('Mozambique 2012'!$D$75),"",'Mozambique 2012'!$D$75)</f>
        <v>No</v>
      </c>
      <c r="CS27" s="543" t="str">
        <f>IF(ISBLANK('Mozambique 2012'!$D$76),"",'Mozambique 2012'!$D$76)</f>
        <v>No</v>
      </c>
      <c r="CT27" s="543" t="str">
        <f>IF(ISBLANK('Mozambique 2012'!$D$77),"",'Mozambique 2012'!$D$77)</f>
        <v/>
      </c>
      <c r="CU27" s="542"/>
      <c r="CV27" s="543" t="str">
        <f>IF(ISBLANK('Mozambique 2012'!$F$66),"",'Mozambique 2012'!$F$66)</f>
        <v>Yes</v>
      </c>
      <c r="CW27" s="543" t="str">
        <f>IF(ISBLANK('Mozambique 2012'!$F$67),"",'Mozambique 2012'!$F$67)</f>
        <v>Yes</v>
      </c>
      <c r="CX27" s="543" t="str">
        <f>IF(ISBLANK('Mozambique 2012'!$F$68),"",'Mozambique 2012'!$F$68)</f>
        <v>Yes</v>
      </c>
      <c r="CY27" s="543" t="str">
        <f>IF(ISBLANK('Mozambique 2012'!$F$69),"",'Mozambique 2012'!$F$69)</f>
        <v>No</v>
      </c>
      <c r="CZ27" s="543" t="str">
        <f>IF(ISBLANK('Mozambique 2012'!$F$70),"",'Mozambique 2012'!$F$70)</f>
        <v>Yes</v>
      </c>
      <c r="DA27" s="543" t="str">
        <f>IF(ISBLANK('Mozambique 2012'!$F$71),"",'Mozambique 2012'!$F$71)</f>
        <v>Yes</v>
      </c>
      <c r="DB27" s="543" t="str">
        <f>IF(ISBLANK('Mozambique 2012'!$F$72),"",'Mozambique 2012'!$F$72)</f>
        <v>Yes</v>
      </c>
      <c r="DC27" s="543" t="str">
        <f>IF(ISBLANK('Mozambique 2012'!$F$73),"",'Mozambique 2012'!$F$73)</f>
        <v>No</v>
      </c>
      <c r="DD27" s="543" t="str">
        <f>IF(ISBLANK('Mozambique 2012'!$F$74),"",'Mozambique 2012'!$F$74)</f>
        <v>Yes</v>
      </c>
      <c r="DE27" s="543" t="str">
        <f>IF(ISBLANK('Mozambique 2012'!$F$75),"",'Mozambique 2012'!$F$75)</f>
        <v>Yes</v>
      </c>
      <c r="DF27" s="543" t="str">
        <f>IF(ISBLANK('Mozambique 2012'!$F$76),"",'Mozambique 2012'!$F$76)</f>
        <v>No</v>
      </c>
      <c r="DG27" s="543" t="str">
        <f>IF(ISBLANK('Mozambique 2012'!$F$77),"",'Mozambique 2012'!$F$77)</f>
        <v/>
      </c>
      <c r="DH27" s="544"/>
      <c r="DI27" s="543" t="str">
        <f>IF(ISBLANK('Mozambique 2012'!$G$66),"",'Mozambique 2012'!$G$66)</f>
        <v>No</v>
      </c>
      <c r="DJ27" s="543" t="str">
        <f>IF(ISBLANK('Mozambique 2012'!$G$67),"",'Mozambique 2012'!$G$67)</f>
        <v>No</v>
      </c>
      <c r="DK27" s="543" t="str">
        <f>IF(ISBLANK('Mozambique 2012'!$G$68),"",'Mozambique 2012'!$G$68)</f>
        <v>No</v>
      </c>
      <c r="DL27" s="543" t="str">
        <f>IF(ISBLANK('Mozambique 2012'!$G$69),"",'Mozambique 2012'!$G$69)</f>
        <v>No</v>
      </c>
      <c r="DM27" s="543" t="str">
        <f>IF(ISBLANK('Mozambique 2012'!$G$70),"",'Mozambique 2012'!$G$70)</f>
        <v>No</v>
      </c>
      <c r="DN27" s="543" t="str">
        <f>IF(ISBLANK('Mozambique 2012'!$G$71),"",'Mozambique 2012'!$G$71)</f>
        <v>Yes</v>
      </c>
      <c r="DO27" s="543" t="str">
        <f>IF(ISBLANK('Mozambique 2012'!$G$72),"",'Mozambique 2012'!$G$72)</f>
        <v>Yes</v>
      </c>
      <c r="DP27" s="543" t="str">
        <f>IF(ISBLANK('Mozambique 2012'!$G$73),"",'Mozambique 2012'!$G$73)</f>
        <v>No</v>
      </c>
      <c r="DQ27" s="543" t="str">
        <f>IF(ISBLANK('Mozambique 2012'!$G$74),"",'Mozambique 2012'!$G$74)</f>
        <v>No</v>
      </c>
      <c r="DR27" s="543" t="str">
        <f>IF(ISBLANK('Mozambique 2012'!$G$75),"",'Mozambique 2012'!$G$75)</f>
        <v>No</v>
      </c>
      <c r="DS27" s="543" t="str">
        <f>IF(ISBLANK('Mozambique 2012'!$G$76),"",'Mozambique 2012'!$G$76)</f>
        <v>No</v>
      </c>
      <c r="DT27" s="543" t="str">
        <f>IF(ISBLANK('Mozambique 2012'!$G$77),"",'Mozambique 2012'!$G$77)</f>
        <v/>
      </c>
      <c r="DU27" s="544"/>
      <c r="DV27" s="543" t="str">
        <f>IF(ISBLANK('Mozambique 2012'!$H$66),"",'Mozambique 2012'!$H$66)</f>
        <v>No</v>
      </c>
      <c r="DW27" s="543" t="str">
        <f>IF(ISBLANK('Mozambique 2012'!$H$67),"",'Mozambique 2012'!$H$67)</f>
        <v>No</v>
      </c>
      <c r="DX27" s="543" t="str">
        <f>IF(ISBLANK('Mozambique 2012'!$H$68),"",'Mozambique 2012'!$H$68)</f>
        <v>No</v>
      </c>
      <c r="DY27" s="543" t="str">
        <f>IF(ISBLANK('Mozambique 2012'!$H$69),"",'Mozambique 2012'!$H$69)</f>
        <v>No</v>
      </c>
      <c r="DZ27" s="543" t="str">
        <f>IF(ISBLANK('Mozambique 2012'!$H$70),"",'Mozambique 2012'!$H$70)</f>
        <v>No</v>
      </c>
      <c r="EA27" s="543" t="str">
        <f>IF(ISBLANK('Mozambique 2012'!$H$71),"",'Mozambique 2012'!$H$71)</f>
        <v>Yes</v>
      </c>
      <c r="EB27" s="543" t="str">
        <f>IF(ISBLANK('Mozambique 2012'!$H$72),"",'Mozambique 2012'!$H$72)</f>
        <v>Yes</v>
      </c>
      <c r="EC27" s="543" t="str">
        <f>IF(ISBLANK('Mozambique 2012'!$H$73),"",'Mozambique 2012'!$H$73)</f>
        <v>No</v>
      </c>
      <c r="ED27" s="543" t="str">
        <f>IF(ISBLANK('Mozambique 2012'!$H$74),"",'Mozambique 2012'!$H$74)</f>
        <v>No</v>
      </c>
      <c r="EE27" s="543" t="str">
        <f>IF(ISBLANK('Mozambique 2012'!$H$75),"",'Mozambique 2012'!$H$75)</f>
        <v>No</v>
      </c>
      <c r="EF27" s="543" t="str">
        <f>IF(ISBLANK('Mozambique 2012'!$H$76),"",'Mozambique 2012'!$H$76)</f>
        <v>No</v>
      </c>
      <c r="EG27" s="543" t="str">
        <f>IF(ISBLANK('Mozambique 2012'!$H$77),"",'Mozambique 2012'!$H$77)</f>
        <v/>
      </c>
      <c r="EH27" s="543" t="str">
        <f>IF(ISBLANK('Mozambique 2012'!$D$78),"",'Mozambique 2012'!$D$78)</f>
        <v>MOH intends to introduce in-country hormonal implants (Jadelle). The first regional level training of trainers (TOT) took place in February 2012. The preparation for the Jadelle insertion courses at the provincial level is underway, and the courses will start in May 2012.</v>
      </c>
      <c r="EI27" s="545"/>
      <c r="EJ27" s="546" t="str">
        <f>IF(ISBLANK('Mozambique 2012'!$H$80),"",'Mozambique 2012'!$H$80)</f>
        <v>Yes</v>
      </c>
      <c r="EK27" s="546" t="str">
        <f>IF(ISBLANK('Mozambique 2012'!$C$83),"",'Mozambique 2012'!$C$83)</f>
        <v xml:space="preserve">Family Planning and Contraception Strategy  </v>
      </c>
      <c r="EL27" s="546" t="str">
        <f>IF(ISBLANK('Mozambique 2012'!$D$83),"",'Mozambique 2012'!$D$83)</f>
        <v>2009-2013</v>
      </c>
      <c r="EM27" s="546" t="str">
        <f>IF(ISBLANK('Mozambique 2012'!$F$83),"",'Mozambique 2012'!$F$83)</f>
        <v>Yes</v>
      </c>
      <c r="EN27" s="546" t="str">
        <f>IF(ISBLANK('Mozambique 2012'!$G$83),"",'Mozambique 2012'!$G$83)</f>
        <v>Yes</v>
      </c>
      <c r="EO27" s="546" t="str">
        <f>IF(ISBLANK('Mozambique 2012'!$F$84),"",'Mozambique 2012'!$F$84)</f>
        <v>No</v>
      </c>
      <c r="EP27" s="546" t="str">
        <f>IF(ISBLANK('Mozambique 2012'!$E$85),"",'Mozambique 2012'!$E$85)</f>
        <v>N/A</v>
      </c>
      <c r="EQ27" s="546" t="str">
        <f>IF(ISBLANK('Mozambique 2012'!$E$86),"",'Mozambique 2012'!$E$86)</f>
        <v>N/A</v>
      </c>
      <c r="ER27" s="546" t="str">
        <f>IF(ISBLANK('Mozambique 2012'!$H$87),"",'Mozambique 2012'!$H$87)</f>
        <v>No</v>
      </c>
      <c r="ES27" s="546" t="str">
        <f>IF(ISBLANK('Mozambique 2012'!$D$88),"",'Mozambique 2012'!$D$88)</f>
        <v>N/A</v>
      </c>
      <c r="ET27" s="546" t="str">
        <f>IF(ISBLANK('Mozambique 2012'!$H$89),"",'Mozambique 2012'!$H$89)</f>
        <v>Yes</v>
      </c>
      <c r="EU27" s="546" t="str">
        <f>IF(ISBLANK('Mozambique 2012'!$D$90),"",'Mozambique 2012'!$D$90)</f>
        <v xml:space="preserve">The Law for Private Medicine allows the private sector to import and prescribe all contraceptive methods. </v>
      </c>
      <c r="EV27" s="546" t="str">
        <f>IF(ISBLANK('Mozambique 2012'!$H$91),"",'Mozambique 2012'!$H$91)</f>
        <v>Yes</v>
      </c>
      <c r="EW27" s="546" t="str">
        <f>IF(ISBLANK('Mozambique 2012'!$C$94),"",'Mozambique 2012'!$C$94)</f>
        <v>IUDs and injectables</v>
      </c>
      <c r="EX27" s="546" t="str">
        <f>IF(ISBLANK('Mozambique 2012'!$E$94),"",'Mozambique 2012'!$E$94)</f>
        <v>Only trained maternal/child health (MCH) nurses can administer (basic nurses cannot).</v>
      </c>
      <c r="EY27" s="546" t="str">
        <f>IF(ISBLANK('Mozambique 2012'!$G$94),"",'Mozambique 2012'!$G$94)</f>
        <v>N/A</v>
      </c>
      <c r="EZ27" s="546" t="str">
        <f>IF(ISBLANK('Mozambique 2012'!$C$95),"",'Mozambique 2012'!$C$95)</f>
        <v>Orals</v>
      </c>
      <c r="FA27" s="546" t="str">
        <f>IF(ISBLANK('Mozambique 2012'!$E$95),"",'Mozambique 2012'!$E$95)</f>
        <v xml:space="preserve">MCH Activists (community-based agents) can provide orals after the first consultation with an MCH nurse. </v>
      </c>
      <c r="FB27" s="546" t="str">
        <f>IF(ISBLANK('Mozambique 2012'!$G$95),"",'Mozambique 2012'!$G$95)</f>
        <v>N/A</v>
      </c>
      <c r="FC27" s="546" t="str">
        <f>IF(ISBLANK('Mozambique 2012'!$C$96),"",'Mozambique 2012'!$C$96)</f>
        <v>Jadelle</v>
      </c>
      <c r="FD27" s="546" t="str">
        <f>IF(ISBLANK('Mozambique 2012'!$E$96),"",'Mozambique 2012'!$E$96)</f>
        <v>Only trained health workers can provide Jadelle.</v>
      </c>
      <c r="FE27" s="546" t="str">
        <f>IF(ISBLANK('Mozambique 2012'!$G$96),"",'Mozambique 2012'!$G$96)</f>
        <v>N/A</v>
      </c>
      <c r="FF27" s="550"/>
      <c r="FG27" s="546" t="str">
        <f>IF(ISBLANK('Mozambique 2012'!$D$99),"",'Mozambique 2012'!$D$99)</f>
        <v>No</v>
      </c>
      <c r="FH27" s="546" t="str">
        <f>IF(ISBLANK('Mozambique 2012'!$E$99),"",'Mozambique 2012'!$E$99)</f>
        <v/>
      </c>
      <c r="FI27" s="546" t="str">
        <f>IF(ISBLANK('Mozambique 2012'!$H$99),"",'Mozambique 2012'!$H$99)</f>
        <v/>
      </c>
      <c r="FJ27" s="546" t="str">
        <f>IF(ISBLANK('Mozambique 2012'!$D$100),"",'Mozambique 2012'!$D$100)</f>
        <v>No</v>
      </c>
      <c r="FK27" s="546" t="str">
        <f>IF(ISBLANK('Mozambique 2012'!$E$100),"",'Mozambique 2012'!$E$100)</f>
        <v/>
      </c>
      <c r="FL27" s="546" t="str">
        <f>IF(ISBLANK('Mozambique 2012'!$H$100),"",'Mozambique 2012'!$H$100)</f>
        <v/>
      </c>
      <c r="FM27" s="546" t="str">
        <f>IF(ISBLANK('Mozambique 2012'!$D$101),"",'Mozambique 2012'!$D$101)</f>
        <v>No</v>
      </c>
      <c r="FN27" s="546" t="str">
        <f>IF(ISBLANK('Mozambique 2012'!$E$101),"",'Mozambique 2012'!$E$101)</f>
        <v/>
      </c>
      <c r="FO27" s="546" t="str">
        <f>IF(ISBLANK('Mozambique 2012'!$H$101),"",'Mozambique 2012'!$H$101)</f>
        <v/>
      </c>
      <c r="FP27" s="547"/>
      <c r="FQ27" s="546" t="str">
        <f>IF(ISBLANK('Mozambique 2012'!$G$104),"",'Mozambique 2012'!$G$104)</f>
        <v>No</v>
      </c>
      <c r="FR27" s="546" t="str">
        <f>IF(ISBLANK('Mozambique 2012'!$G$105),"",'Mozambique 2012'!$G$105)</f>
        <v>No</v>
      </c>
      <c r="FS27" s="546" t="str">
        <f>IF(ISBLANK('Mozambique 2012'!$G$106),"",'Mozambique 2012'!$G$106)</f>
        <v>N/A</v>
      </c>
      <c r="FT27" s="546" t="str">
        <f>IF(ISBLANK('Mozambique 2012'!$D$107),"",'Mozambique 2012'!$D$107)</f>
        <v>N/A</v>
      </c>
      <c r="FU27" s="547"/>
      <c r="FV27" s="546" t="str">
        <f>IF(ISBLANK('Mozambique 2012'!$G$109),"",'Mozambique 2012'!$G$109)</f>
        <v>Yes</v>
      </c>
      <c r="FW27" s="546" t="str">
        <f>IF(ISBLANK('Mozambique 2012'!$G$110),"",'Mozambique 2012'!$G$110)</f>
        <v>Yes</v>
      </c>
      <c r="FX27" s="546" t="str">
        <f>IF(ISBLANK('Mozambique 2012'!$G$111),"",'Mozambique 2012'!$G$111)</f>
        <v>Yes</v>
      </c>
      <c r="FY27" s="546" t="str">
        <f>IF(ISBLANK('Mozambique 2012'!$G$112),"",'Mozambique 2012'!$G$112)</f>
        <v>Yes</v>
      </c>
      <c r="FZ27" s="546" t="str">
        <f>IF(ISBLANK('Mozambique 2012'!$G$113),"",'Mozambique 2012'!$G$113)</f>
        <v>Yes</v>
      </c>
      <c r="GA27" s="546" t="str">
        <f>IF(ISBLANK('Mozambique 2012'!$G$114),"",'Mozambique 2012'!$G$114)</f>
        <v>Yes</v>
      </c>
      <c r="GB27" s="546" t="str">
        <f>IF(ISBLANK('Mozambique 2012'!$G$115),"",'Mozambique 2012'!$G$115)</f>
        <v>Yes</v>
      </c>
      <c r="GC27" s="546" t="str">
        <f>IF(ISBLANK('Mozambique 2012'!$G$116),"",'Mozambique 2012'!$G$116)</f>
        <v>Yes</v>
      </c>
      <c r="GD27" s="546" t="str">
        <f>IF(ISBLANK('Mozambique 2012'!$G$117),"",'Mozambique 2012'!$G$117)</f>
        <v>No</v>
      </c>
      <c r="GE27" s="546" t="str">
        <f>IF(ISBLANK('Mozambique 2012'!$G$118),"",'Mozambique 2012'!$G$118)</f>
        <v>No</v>
      </c>
      <c r="GF27" s="546" t="str">
        <f>IF(ISBLANK('Mozambique 2012'!$F$119),"",'Mozambique 2012'!$F$119)</f>
        <v>N/A</v>
      </c>
      <c r="GG27" s="546">
        <f>IF(ISBLANK('Mozambique 2012'!$F$120),"",'Mozambique 2012'!$F$120)</f>
        <v>2007</v>
      </c>
      <c r="GH27" s="546" t="str">
        <f>IF(ISBLANK('Mozambique 2012'!$D$121),"",'Mozambique 2012'!$D$121)</f>
        <v>National Essential Medicine list</v>
      </c>
      <c r="GI27" s="546" t="str">
        <f>IF(ISBLANK('Mozambique 2012'!$D$122),"",'Mozambique 2012'!$D$122)</f>
        <v/>
      </c>
      <c r="GJ27" s="547"/>
      <c r="GK27" s="546">
        <f>IF(ISBLANK('Mozambique 2012'!$F$124),"",'Mozambique 2012'!$F$124)</f>
        <v>2011</v>
      </c>
      <c r="GL27" s="546" t="str">
        <f>IF(ISBLANK('Mozambique 2012'!$G$125),"",'Mozambique 2012'!$G$125)</f>
        <v>No</v>
      </c>
      <c r="GM27" s="546" t="str">
        <f>IF(ISBLANK('Mozambique 2012'!$G$126),"",'Mozambique 2012'!$G$126)</f>
        <v>No</v>
      </c>
      <c r="GN27" s="546" t="str">
        <f>IF(ISBLANK('Mozambique 2012'!$G$127),"",'Mozambique 2012'!$G$127)</f>
        <v>No</v>
      </c>
      <c r="GO27" s="546" t="str">
        <f>IF(ISBLANK('Mozambique 2012'!$G$128),"",'Mozambique 2012'!$G$128)</f>
        <v>No</v>
      </c>
      <c r="GP27" s="546" t="str">
        <f>IF(ISBLANK('Mozambique 2012'!$D$129),"",'Mozambique 2012'!$D$129)</f>
        <v>No mention of reproductive health, family planning, maternal health, condoms, contraceptive, commodity or contraceptive security.</v>
      </c>
      <c r="GQ27" s="555"/>
      <c r="GR27" s="548" t="str">
        <f>IF(ISBLANK('Mozambique 2012'!$G$131),"",'Mozambique 2012'!$G$131)</f>
        <v>Yes</v>
      </c>
      <c r="GS27" s="549"/>
      <c r="GT27" s="548" t="str">
        <f>IF(ISBLANK('Mozambique 2012'!$G$133),"",'Mozambique 2012'!$G$133)</f>
        <v>No</v>
      </c>
      <c r="GU27" s="548" t="str">
        <f>IF(ISBLANK('Mozambique 2012'!$G$134),"",'Mozambique 2012'!$G$134)</f>
        <v>No</v>
      </c>
      <c r="GV27" s="548" t="str">
        <f>IF(ISBLANK('Mozambique 2012'!$G$135),"",'Mozambique 2012'!$G$135)</f>
        <v>No</v>
      </c>
      <c r="GW27" s="548" t="str">
        <f>IF(ISBLANK('Mozambique 2012'!$G$136),"",'Mozambique 2012'!$G$136)</f>
        <v>N/A</v>
      </c>
      <c r="GX27" s="548" t="str">
        <f>IF(ISBLANK('Mozambique 2012'!$G$137),"",'Mozambique 2012'!$G$137)</f>
        <v>Yes</v>
      </c>
      <c r="GY27" s="548" t="str">
        <f>IF(ISBLANK('Mozambique 2012'!$G$138),"",'Mozambique 2012'!$G$138)</f>
        <v>No</v>
      </c>
      <c r="GZ27" s="548" t="str">
        <f>IF(ISBLANK('Mozambique 2012'!$G$139),"",'Mozambique 2012'!$G$139)</f>
        <v>No</v>
      </c>
      <c r="HA27" s="548" t="str">
        <f>IF(ISBLANK('Mozambique 2012'!$G$140),"",'Mozambique 2012'!$G$140)</f>
        <v>N/A</v>
      </c>
      <c r="HB27" s="548" t="str">
        <f>IF(ISBLANK('Mozambique 2012'!$G$141),"",'Mozambique 2012'!$G$141)</f>
        <v>N/A</v>
      </c>
      <c r="HC27" s="548" t="str">
        <f>IF(ISBLANK('Mozambique 2012'!$F$142),"",'Mozambique 2012'!$F$142)</f>
        <v>11/10 to 10/11</v>
      </c>
      <c r="HD27" s="548" t="str">
        <f>IF(ISBLANK('Mozambique 2012'!$F$143),"",'Mozambique 2012'!$F$143)</f>
        <v>Procurement Planning and Monitoring Report (PPMR)</v>
      </c>
      <c r="HE27" s="549"/>
      <c r="HF27" s="548" t="str">
        <f>IF(ISBLANK('Mozambique 2012'!$G$145),"",'Mozambique 2012'!$G$145)</f>
        <v>No</v>
      </c>
      <c r="HG27" s="548" t="str">
        <f>IF(ISBLANK('Mozambique 2012'!$G$146),"",'Mozambique 2012'!$G$146)</f>
        <v>No</v>
      </c>
      <c r="HH27" s="551" t="str">
        <f>IF(ISBLANK('Mozambique 2012'!$D$147),"",'Mozambique 2012'!$D$147)</f>
        <v>Contraceptive distribution to the lower level of the supply chain has been a challenge. At the SDP level, localized stockouts have been reported, when at the central level the commodities are in a full supply situation.</v>
      </c>
      <c r="HI27" s="156" t="s">
        <v>504</v>
      </c>
    </row>
    <row r="28" spans="1:217" ht="39.950000000000003" customHeight="1">
      <c r="A28" s="263" t="s">
        <v>524</v>
      </c>
      <c r="B28" s="154"/>
      <c r="C28" s="536" t="str">
        <f>IF(ISBLANK('Nepal 2012'!$H$12),"",'Nepal 2012'!$H$12)</f>
        <v>Yes</v>
      </c>
      <c r="D28" s="536" t="str">
        <f>IF(ISBLANK('Nepal 2012'!$D$13),"",'Nepal 2012'!$D$13)</f>
        <v>Contraceptive Security Working Group</v>
      </c>
      <c r="E28" s="557"/>
      <c r="F28" s="536" t="str">
        <f>IF(ISBLANK('Nepal 2012'!$D$15),"",'Nepal 2012'!$D$15)</f>
        <v>Yes</v>
      </c>
      <c r="G28" s="536" t="str">
        <f>IF(ISBLANK('Nepal 2012'!$F$15),"",'Nepal 2012'!$F$15)</f>
        <v>Contraceptives Retail Sales (CRS)</v>
      </c>
      <c r="H28" s="536" t="str">
        <f>IF(ISBLANK('Nepal 2012'!$D$16),"",'Nepal 2012'!$D$16)</f>
        <v>Yes</v>
      </c>
      <c r="I28" s="536" t="str">
        <f>IF(ISBLANK('Nepal 2012'!$F$16),"",'Nepal 2012'!$F$16)</f>
        <v>Family Planning Association of Nepal (FPAN)</v>
      </c>
      <c r="J28" s="536" t="str">
        <f>IF(ISBLANK('Nepal 2012'!$D$17),"",'Nepal 2012'!$D$17)</f>
        <v>No</v>
      </c>
      <c r="K28" s="536" t="str">
        <f>IF(ISBLANK('Nepal 2012'!$F$17),"",'Nepal 2012'!$F$17)</f>
        <v/>
      </c>
      <c r="L28" s="536" t="str">
        <f>IF(ISBLANK('Nepal 2012'!$D$18),"",'Nepal 2012'!$D$18)</f>
        <v>Yes</v>
      </c>
      <c r="M28" s="536" t="str">
        <f>IF(ISBLANK('Nepal 2012'!$F$18),"",'Nepal 2012'!$F$18)</f>
        <v>DFID, KfW, USAID, World Bank, AusAID</v>
      </c>
      <c r="N28" s="536" t="str">
        <f>IF(ISBLANK('Nepal 2012'!$D$19),"",'Nepal 2012'!$D$19)</f>
        <v>Yes</v>
      </c>
      <c r="O28" s="536" t="str">
        <f>IF(ISBLANK('Nepal 2012'!$F$19),"",'Nepal 2012'!$F$19)</f>
        <v>UNFPA, UNICEF</v>
      </c>
      <c r="P28" s="536" t="str">
        <f>IF(ISBLANK('Nepal 2012'!$D$20),"",'Nepal 2012'!$D$20)</f>
        <v>Yes</v>
      </c>
      <c r="Q28" s="536" t="str">
        <f>IF(ISBLANK('Nepal 2012'!$F$20),"",'Nepal 2012'!$F$20)</f>
        <v>Department of Health Services (DoHS), Family Health Division (FHD), Logistics Management Division (LMD), National Center for AIDS and STD Control (NCASC)</v>
      </c>
      <c r="R28" s="536" t="str">
        <f>IF(ISBLANK('Nepal 2012'!$D$21),"",'Nepal 2012'!$D$21)</f>
        <v>Yes</v>
      </c>
      <c r="S28" s="536" t="str">
        <f>IF(ISBLANK('Nepal 2012'!$F$21),"",'Nepal 2012'!$F$21)</f>
        <v>Central Warehouse Teku and Pathalaiya/LMD</v>
      </c>
      <c r="T28" s="536" t="str">
        <f>IF(ISBLANK('Nepal 2012'!$D$22),"",'Nepal 2012'!$D$22)</f>
        <v>Yes</v>
      </c>
      <c r="U28" s="536" t="str">
        <f>IF(ISBLANK('Nepal 2012'!$F$22),"",'Nepal 2012'!$F$22)</f>
        <v>National Planning Commission (NPC), Ministry of Finance (MoF)</v>
      </c>
      <c r="V28" s="536" t="str">
        <f>IF(ISBLANK('Nepal 2012'!$D$23),"",'Nepal 2012'!$D$23)</f>
        <v/>
      </c>
      <c r="W28" s="536" t="str">
        <f>IF(ISBLANK('Nepal 2012'!$F$23),"",'Nepal 2012'!$F$23)</f>
        <v/>
      </c>
      <c r="X28" s="536" t="str">
        <f>IF(ISBLANK('Nepal 2012'!$H$24),"",'Nepal 2012'!$H$24)</f>
        <v>3-5 times</v>
      </c>
      <c r="Y28" s="536" t="str">
        <f>IF(ISBLANK('Nepal 2012'!$H$25),"",'Nepal 2012'!$H$25)</f>
        <v>Yes</v>
      </c>
      <c r="Z28" s="536" t="str">
        <f>IF(ISBLANK('Nepal 2012'!$D$26),"",'Nepal 2012'!$D$26)</f>
        <v>Yes</v>
      </c>
      <c r="AA28" s="536" t="str">
        <f>IF(ISBLANK('Nepal 2012'!$F$26),"",'Nepal 2012'!$F$26)</f>
        <v>Logistics Management Division/MoHP</v>
      </c>
      <c r="AB28" s="536" t="str">
        <f>IF(ISBLANK('Nepal 2012'!$H$26),"",'Nepal 2012'!$H$26)</f>
        <v>Director</v>
      </c>
      <c r="AC28" s="155"/>
      <c r="AD28" s="537" t="str">
        <f>IF(ISBLANK('Nepal 2012'!$F$28),"",'Nepal 2012'!$F$28)</f>
        <v>July</v>
      </c>
      <c r="AE28" s="537" t="str">
        <f>IF(ISBLANK('Nepal 2012'!$H$28),"",'Nepal 2012'!$H$28)</f>
        <v>June</v>
      </c>
      <c r="AF28" s="538">
        <f>IF(ISBLANK('Nepal 2012'!$G$29),"",'Nepal 2012'!$G$29)</f>
        <v>4254495</v>
      </c>
      <c r="AG28" s="535" t="str">
        <f>IF(ISBLANK('Nepal 2012'!$E$30),"",'Nepal 2012'!$E$30)</f>
        <v>07/10 - 06/11</v>
      </c>
      <c r="AH28" s="535" t="str">
        <f>IF(ISBLANK('Nepal 2012'!$G$30),"",'Nepal 2012'!$G$30)</f>
        <v>Logistics Management Division/Ministry of Health and Population</v>
      </c>
      <c r="AI28" s="535" t="str">
        <f>IF(ISBLANK('Nepal 2012'!$H$31),"",'Nepal 2012'!$H$31)</f>
        <v>Yes</v>
      </c>
      <c r="AJ28" s="538" t="str">
        <f>IF(ISBLANK('Nepal 2012'!$H$32),"",'Nepal 2012'!$H$32)</f>
        <v>Yes</v>
      </c>
      <c r="AK28" s="538">
        <f>IF(ISBLANK('Nepal 2012'!$E$35),"",'Nepal 2012'!$E$35)</f>
        <v>2819473</v>
      </c>
      <c r="AL28" s="537" t="str">
        <f>IF(ISBLANK('Nepal 2012'!$F$35),"",'Nepal 2012'!$F$35)</f>
        <v>07/10 - 06/11</v>
      </c>
      <c r="AM28" s="537" t="str">
        <f>IF(ISBLANK('Nepal 2012'!$G$35),"",'Nepal 2012'!$G$35)</f>
        <v>PipeLine, LMD records</v>
      </c>
      <c r="AN28" s="537" t="str">
        <f>IF(ISBLANK('Nepal 2012'!$H$35),"",'Nepal 2012'!$H$35)</f>
        <v/>
      </c>
      <c r="AO28" s="537" t="str">
        <f>IF(ISBLANK('Nepal 2012'!$H$37),"",'Nepal 2012'!$H$37)</f>
        <v>Yes</v>
      </c>
      <c r="AP28" s="537" t="str">
        <f>IF(ISBLANK('Nepal 2012'!$D$40),"",'Nepal 2012'!$D$40)</f>
        <v>Yes</v>
      </c>
      <c r="AQ28" s="537" t="str">
        <f>IF(ISBLANK('Nepal 2012'!$D$41),"",'Nepal 2012'!$D$41)</f>
        <v>Government of Nepal's Fund</v>
      </c>
      <c r="AR28" s="538">
        <f>IF(ISBLANK('Nepal 2012'!$E$40),"",'Nepal 2012'!$E$40)</f>
        <v>2255579</v>
      </c>
      <c r="AS28" s="538" t="str">
        <f>IF(ISBLANK('Nepal 2012'!$F$40),"",'Nepal 2012'!$F$40)</f>
        <v>07/10 - 06/11</v>
      </c>
      <c r="AT28" s="538" t="str">
        <f>IF(ISBLANK('Nepal 2012'!$G$40),"",'Nepal 2012'!$G$40)</f>
        <v>PipeLine, LMD records</v>
      </c>
      <c r="AU28" s="537" t="str">
        <f>IF(ISBLANK('Nepal 2012'!$H$40),"",'Nepal 2012'!$H$40)</f>
        <v/>
      </c>
      <c r="AV28" s="537" t="str">
        <f>IF(ISBLANK('Nepal 2012'!$D$42),"",'Nepal 2012'!$D$42)</f>
        <v>Yes</v>
      </c>
      <c r="AW28" s="538" t="str">
        <f>IF(ISBLANK('Nepal 2012'!$D$43),"",'Nepal 2012'!$D$43)</f>
        <v>Pool Fund from World Bank, DFID, and AusAID</v>
      </c>
      <c r="AX28" s="538">
        <f>IF(ISBLANK('Nepal 2012'!$E$42),"",'Nepal 2012'!$E$42)</f>
        <v>563895</v>
      </c>
      <c r="AY28" s="538" t="str">
        <f>IF(ISBLANK('Nepal 2012'!$F$42),"",'Nepal 2012'!$F$42)</f>
        <v>07/10 - 06/11</v>
      </c>
      <c r="AZ28" s="538" t="str">
        <f>IF(ISBLANK('Nepal 2012'!$G$42),"",'Nepal 2012'!$G$42)</f>
        <v>PipeLine, LMD records</v>
      </c>
      <c r="BA28" s="537" t="str">
        <f>IF(ISBLANK('Nepal 2012'!$H$42),"",'Nepal 2012'!$H$42)</f>
        <v/>
      </c>
      <c r="BB28" s="539">
        <f>IF(ISBLANK('Nepal 2012'!$E$44),"",'Nepal 2012'!$E$44)</f>
        <v>2819474</v>
      </c>
      <c r="BC28" s="537" t="str">
        <f>IF(ISBLANK('Nepal 2012'!$H$44),"",'Nepal 2012'!$H$44)</f>
        <v/>
      </c>
      <c r="BD28" s="540"/>
      <c r="BE28" s="537" t="str">
        <f>IF(ISBLANK('Nepal 2012'!$D$48),"",'Nepal 2012'!$D$48)</f>
        <v>Yes</v>
      </c>
      <c r="BF28" s="538" t="str">
        <f>IF(ISBLANK('Nepal 2012'!$D$49),"",'Nepal 2012'!$D$49)</f>
        <v>KfW ($1,015,501 for condoms and injectables) &amp; USAID ($419,520 for condoms).</v>
      </c>
      <c r="BG28" s="538">
        <f>IF(ISBLANK('Nepal 2012'!$E$48),"",'Nepal 2012'!$E$48)</f>
        <v>1435021</v>
      </c>
      <c r="BH28" s="538" t="str">
        <f>IF(ISBLANK('Nepal 2012'!$F$48),"",'Nepal 2012'!$F$48)</f>
        <v>07/10 - 06/11</v>
      </c>
      <c r="BI28" s="538" t="str">
        <f>IF(ISBLANK('Nepal 2012'!$G$48),"",'Nepal 2012'!$G$48)</f>
        <v>PipeLine, LMD records</v>
      </c>
      <c r="BJ28" s="537" t="str">
        <f>IF(ISBLANK('Nepal 2012'!$H$48),"",'Nepal 2012'!$H$48)</f>
        <v/>
      </c>
      <c r="BK28" s="537" t="str">
        <f>IF(ISBLANK('Nepal 2012'!$D$50),"",'Nepal 2012'!$D$50)</f>
        <v>Yes</v>
      </c>
      <c r="BL28" s="538">
        <f>IF(ISBLANK('Nepal 2012'!$E$50),"",'Nepal 2012'!$E$50)</f>
        <v>61000</v>
      </c>
      <c r="BM28" s="538" t="str">
        <f>IF(ISBLANK('Nepal 2012'!$F$50),"",'Nepal 2012'!$F$50)</f>
        <v>07/10 - 06/11</v>
      </c>
      <c r="BN28" s="538" t="str">
        <f>IF(ISBLANK('Nepal 2012'!$G$50),"",'Nepal 2012'!$G$50)</f>
        <v/>
      </c>
      <c r="BO28" s="538" t="str">
        <f>IF(ISBLANK('Nepal 2012'!$H$50),"",'Nepal 2012'!$H$50)</f>
        <v>The Global Fund/UNDP procured ~2 million pieces of condoms. The amount spent is an estimation based on the quantity procured.</v>
      </c>
      <c r="BP28" s="537" t="str">
        <f>IF(ISBLANK('Nepal 2012'!$D$51),"",'Nepal 2012'!$D$51)</f>
        <v>No</v>
      </c>
      <c r="BQ28" s="538">
        <f>IF(ISBLANK('Nepal 2012'!$E$51),"",'Nepal 2012'!$E$51)</f>
        <v>0</v>
      </c>
      <c r="BR28" s="537" t="str">
        <f>IF(ISBLANK('Nepal 2012'!$F$51),"",'Nepal 2012'!$F$51)</f>
        <v>07/10 - 06/11</v>
      </c>
      <c r="BS28" s="538" t="str">
        <f>IF(ISBLANK('Nepal 2012'!$G$51),"",'Nepal 2012'!$G$51)</f>
        <v/>
      </c>
      <c r="BT28" s="538" t="str">
        <f>IF(ISBLANK('Nepal 2012'!$H$51),"",'Nepal 2012'!$H$51)</f>
        <v/>
      </c>
      <c r="BU28" s="539">
        <f>IF(ISBLANK('Nepal 2012'!$E$52),"",'Nepal 2012'!$E$52)</f>
        <v>1496021</v>
      </c>
      <c r="BV28" s="538" t="str">
        <f>IF(ISBLANK('Nepal 2012'!$H$52),"",'Nepal 2012'!$H$52)</f>
        <v/>
      </c>
      <c r="BW28" s="541">
        <f>IF(ISBLANK('Nepal 2012'!$F$55),"",'Nepal 2012'!$F$55)</f>
        <v>0.65333733441934239</v>
      </c>
      <c r="BX28" s="537" t="str">
        <f>IF(ISBLANK('Nepal 2012'!$G$55),"",'Nepal 2012'!$G$55)</f>
        <v/>
      </c>
      <c r="BY28" s="541">
        <f>IF(ISBLANK('Nepal 2012'!$F$56),"",'Nepal 2012'!$F$56)</f>
        <v>1.014337776868935</v>
      </c>
      <c r="BZ28" s="537" t="str">
        <f>IF(ISBLANK('Nepal 2012'!$G$56),"",'Nepal 2012'!$G$56)</f>
        <v>(This was 100% before including the Global Fund procurement information.)</v>
      </c>
      <c r="CA28" s="537" t="str">
        <f>IF(ISBLANK('Nepal 2012'!$F$57),"",'Nepal 2012'!$F$57)</f>
        <v/>
      </c>
      <c r="CB28" s="537" t="str">
        <f>IF(ISBLANK('Nepal 2012'!$G$57),"",'Nepal 2012'!$G$57)</f>
        <v/>
      </c>
      <c r="CC28" s="537" t="str">
        <f>IF(ISBLANK('Nepal 2012'!$F$59),"",'Nepal 2012'!$F$59)</f>
        <v>The government (e.g., Central Medical Stores, MOH logistics unit, MOH procurement unit)</v>
      </c>
      <c r="CD28" s="537" t="str">
        <f>IF(ISBLANK('Nepal 2012'!$F$60),"",'Nepal 2012'!$F$60)</f>
        <v>Logistics Management Division/MOH</v>
      </c>
      <c r="CE28" s="537" t="str">
        <f>IF(ISBLANK('Nepal 2012'!$F$61),"",'Nepal 2012'!$F$61)</f>
        <v>Yes</v>
      </c>
      <c r="CF28" s="537" t="str">
        <f>IF(ISBLANK('Nepal 2012'!$D$62),"",'Nepal 2012'!$D$62)</f>
        <v>Due to various reasons, sometimes public-sector procurement gets delayed; in such circumstances USAID is providing contraceptives to MOH upon the request of MOH.</v>
      </c>
      <c r="CG28" s="262"/>
      <c r="CH28" s="542"/>
      <c r="CI28" s="543" t="str">
        <f>IF(ISBLANK('Nepal 2012'!$D$66),"",'Nepal 2012'!$D$66)</f>
        <v>Yes</v>
      </c>
      <c r="CJ28" s="543" t="str">
        <f>IF(ISBLANK('Nepal 2012'!$D$67),"",'Nepal 2012'!$D$67)</f>
        <v>Yes</v>
      </c>
      <c r="CK28" s="543" t="str">
        <f>IF(ISBLANK('Nepal 2012'!$D$68),"",'Nepal 2012'!$D$68)</f>
        <v>Yes</v>
      </c>
      <c r="CL28" s="543" t="str">
        <f>IF(ISBLANK('Nepal 2012'!$D$69),"",'Nepal 2012'!$D$69)</f>
        <v>Yes</v>
      </c>
      <c r="CM28" s="543" t="str">
        <f>IF(ISBLANK('Nepal 2012'!$D$70),"",'Nepal 2012'!$D$70)</f>
        <v>Yes</v>
      </c>
      <c r="CN28" s="543" t="str">
        <f>IF(ISBLANK('Nepal 2012'!$D$71),"",'Nepal 2012'!$D$71)</f>
        <v>Yes</v>
      </c>
      <c r="CO28" s="543" t="str">
        <f>IF(ISBLANK('Nepal 2012'!$D$72),"",'Nepal 2012'!$D$72)</f>
        <v>Yes</v>
      </c>
      <c r="CP28" s="543" t="str">
        <f>IF(ISBLANK('Nepal 2012'!$D$73),"",'Nepal 2012'!$D$73)</f>
        <v>Yes</v>
      </c>
      <c r="CQ28" s="543" t="str">
        <f>IF(ISBLANK('Nepal 2012'!$D$74),"",'Nepal 2012'!$D$74)</f>
        <v>Yes</v>
      </c>
      <c r="CR28" s="543" t="str">
        <f>IF(ISBLANK('Nepal 2012'!$D$75),"",'Nepal 2012'!$D$75)</f>
        <v>Yes</v>
      </c>
      <c r="CS28" s="543" t="str">
        <f>IF(ISBLANK('Nepal 2012'!$D$76),"",'Nepal 2012'!$D$76)</f>
        <v>No</v>
      </c>
      <c r="CT28" s="543" t="str">
        <f>IF(ISBLANK('Nepal 2012'!$D$77),"",'Nepal 2012'!$D$77)</f>
        <v/>
      </c>
      <c r="CU28" s="542"/>
      <c r="CV28" s="543" t="str">
        <f>IF(ISBLANK('Nepal 2012'!$F$66),"",'Nepal 2012'!$F$66)</f>
        <v>Yes</v>
      </c>
      <c r="CW28" s="543" t="str">
        <f>IF(ISBLANK('Nepal 2012'!$F$67),"",'Nepal 2012'!$F$67)</f>
        <v>No</v>
      </c>
      <c r="CX28" s="543" t="str">
        <f>IF(ISBLANK('Nepal 2012'!$F$68),"",'Nepal 2012'!$F$68)</f>
        <v>Yes</v>
      </c>
      <c r="CY28" s="543" t="str">
        <f>IF(ISBLANK('Nepal 2012'!$F$69),"",'Nepal 2012'!$F$69)</f>
        <v>Yes</v>
      </c>
      <c r="CZ28" s="543" t="str">
        <f>IF(ISBLANK('Nepal 2012'!$F$70),"",'Nepal 2012'!$F$70)</f>
        <v>Yes</v>
      </c>
      <c r="DA28" s="543" t="str">
        <f>IF(ISBLANK('Nepal 2012'!$F$71),"",'Nepal 2012'!$F$71)</f>
        <v>Yes</v>
      </c>
      <c r="DB28" s="543" t="str">
        <f>IF(ISBLANK('Nepal 2012'!$F$72),"",'Nepal 2012'!$F$72)</f>
        <v>No</v>
      </c>
      <c r="DC28" s="543" t="str">
        <f>IF(ISBLANK('Nepal 2012'!$F$73),"",'Nepal 2012'!$F$73)</f>
        <v>No</v>
      </c>
      <c r="DD28" s="543" t="str">
        <f>IF(ISBLANK('Nepal 2012'!$F$74),"",'Nepal 2012'!$F$74)</f>
        <v>Yes</v>
      </c>
      <c r="DE28" s="543" t="str">
        <f>IF(ISBLANK('Nepal 2012'!$F$75),"",'Nepal 2012'!$F$75)</f>
        <v>Yes</v>
      </c>
      <c r="DF28" s="543" t="str">
        <f>IF(ISBLANK('Nepal 2012'!$F$76),"",'Nepal 2012'!$F$76)</f>
        <v>No</v>
      </c>
      <c r="DG28" s="543" t="str">
        <f>IF(ISBLANK('Nepal 2012'!$F$77),"",'Nepal 2012'!$F$77)</f>
        <v/>
      </c>
      <c r="DH28" s="544"/>
      <c r="DI28" s="543" t="str">
        <f>IF(ISBLANK('Nepal 2012'!$G$66),"",'Nepal 2012'!$G$66)</f>
        <v>Yes</v>
      </c>
      <c r="DJ28" s="543" t="str">
        <f>IF(ISBLANK('Nepal 2012'!$G$67),"",'Nepal 2012'!$G$67)</f>
        <v>No</v>
      </c>
      <c r="DK28" s="543" t="str">
        <f>IF(ISBLANK('Nepal 2012'!$G$68),"",'Nepal 2012'!$G$68)</f>
        <v>Yes</v>
      </c>
      <c r="DL28" s="543" t="str">
        <f>IF(ISBLANK('Nepal 2012'!$G$69),"",'Nepal 2012'!$G$69)</f>
        <v>Yes</v>
      </c>
      <c r="DM28" s="543" t="str">
        <f>IF(ISBLANK('Nepal 2012'!$G$70),"",'Nepal 2012'!$G$70)</f>
        <v>Yes</v>
      </c>
      <c r="DN28" s="543" t="str">
        <f>IF(ISBLANK('Nepal 2012'!$G$71),"",'Nepal 2012'!$G$71)</f>
        <v>Yes</v>
      </c>
      <c r="DO28" s="543" t="str">
        <f>IF(ISBLANK('Nepal 2012'!$G$72),"",'Nepal 2012'!$G$72)</f>
        <v>No</v>
      </c>
      <c r="DP28" s="543" t="str">
        <f>IF(ISBLANK('Nepal 2012'!$G$73),"",'Nepal 2012'!$G$73)</f>
        <v>Yes</v>
      </c>
      <c r="DQ28" s="543" t="str">
        <f>IF(ISBLANK('Nepal 2012'!$G$74),"",'Nepal 2012'!$G$74)</f>
        <v>Yes</v>
      </c>
      <c r="DR28" s="543" t="str">
        <f>IF(ISBLANK('Nepal 2012'!$G$75),"",'Nepal 2012'!$G$75)</f>
        <v>Yes</v>
      </c>
      <c r="DS28" s="543" t="str">
        <f>IF(ISBLANK('Nepal 2012'!$G$76),"",'Nepal 2012'!$G$76)</f>
        <v>No</v>
      </c>
      <c r="DT28" s="543" t="str">
        <f>IF(ISBLANK('Nepal 2012'!$G$77),"",'Nepal 2012'!$G$77)</f>
        <v/>
      </c>
      <c r="DU28" s="544"/>
      <c r="DV28" s="543" t="str">
        <f>IF(ISBLANK('Nepal 2012'!$H$66),"",'Nepal 2012'!$H$66)</f>
        <v>Yes</v>
      </c>
      <c r="DW28" s="543" t="str">
        <f>IF(ISBLANK('Nepal 2012'!$H$67),"",'Nepal 2012'!$H$67)</f>
        <v>No</v>
      </c>
      <c r="DX28" s="543" t="str">
        <f>IF(ISBLANK('Nepal 2012'!$H$68),"",'Nepal 2012'!$H$68)</f>
        <v>Yes</v>
      </c>
      <c r="DY28" s="543" t="str">
        <f>IF(ISBLANK('Nepal 2012'!$H$69),"",'Nepal 2012'!$H$69)</f>
        <v>Yes</v>
      </c>
      <c r="DZ28" s="543" t="str">
        <f>IF(ISBLANK('Nepal 2012'!$H$70),"",'Nepal 2012'!$H$70)</f>
        <v>Yes</v>
      </c>
      <c r="EA28" s="543" t="str">
        <f>IF(ISBLANK('Nepal 2012'!$H$71),"",'Nepal 2012'!$H$71)</f>
        <v>Yes</v>
      </c>
      <c r="EB28" s="543" t="str">
        <f>IF(ISBLANK('Nepal 2012'!$H$72),"",'Nepal 2012'!$H$72)</f>
        <v>No</v>
      </c>
      <c r="EC28" s="543" t="str">
        <f>IF(ISBLANK('Nepal 2012'!$H$73),"",'Nepal 2012'!$H$73)</f>
        <v>Yes</v>
      </c>
      <c r="ED28" s="543" t="str">
        <f>IF(ISBLANK('Nepal 2012'!$H$74),"",'Nepal 2012'!$H$74)</f>
        <v>Yes</v>
      </c>
      <c r="EE28" s="543" t="str">
        <f>IF(ISBLANK('Nepal 2012'!$H$75),"",'Nepal 2012'!$H$75)</f>
        <v>Yes</v>
      </c>
      <c r="EF28" s="543" t="str">
        <f>IF(ISBLANK('Nepal 2012'!$H$76),"",'Nepal 2012'!$H$76)</f>
        <v>No</v>
      </c>
      <c r="EG28" s="543" t="str">
        <f>IF(ISBLANK('Nepal 2012'!$H$77),"",'Nepal 2012'!$H$77)</f>
        <v/>
      </c>
      <c r="EH28" s="543" t="str">
        <f>IF(ISBLANK('Nepal 2012'!$D$78),"",'Nepal 2012'!$D$78)</f>
        <v/>
      </c>
      <c r="EI28" s="545"/>
      <c r="EJ28" s="546" t="str">
        <f>IF(ISBLANK('Nepal 2012'!$H$80),"",'Nepal 2012'!$H$80)</f>
        <v>Yes</v>
      </c>
      <c r="EK28" s="546" t="str">
        <f>IF(ISBLANK('Nepal 2012'!$C$83),"",'Nepal 2012'!$C$83)</f>
        <v>National Reproductive Health Commodity Security (RHCS) Strategy</v>
      </c>
      <c r="EL28" s="546" t="str">
        <f>IF(ISBLANK('Nepal 2012'!$D$83),"",'Nepal 2012'!$D$83)</f>
        <v>2007-2011</v>
      </c>
      <c r="EM28" s="546" t="str">
        <f>IF(ISBLANK('Nepal 2012'!$F$83),"",'Nepal 2012'!$F$83)</f>
        <v>Yes</v>
      </c>
      <c r="EN28" s="546" t="str">
        <f>IF(ISBLANK('Nepal 2012'!$G$83),"",'Nepal 2012'!$G$83)</f>
        <v>Yes</v>
      </c>
      <c r="EO28" s="546" t="str">
        <f>IF(ISBLANK('Nepal 2012'!$F$84),"",'Nepal 2012'!$F$84)</f>
        <v>Yes</v>
      </c>
      <c r="EP28" s="546" t="str">
        <f>IF(ISBLANK('Nepal 2012'!$E$85),"",'Nepal 2012'!$E$85)</f>
        <v>Commercial sector</v>
      </c>
      <c r="EQ28" s="546" t="str">
        <f>IF(ISBLANK('Nepal 2012'!$E$86),"",'Nepal 2012'!$E$86)</f>
        <v>About 1% tax is charged</v>
      </c>
      <c r="ER28" s="546" t="str">
        <f>IF(ISBLANK('Nepal 2012'!$H$87),"",'Nepal 2012'!$H$87)</f>
        <v>No</v>
      </c>
      <c r="ES28" s="546" t="str">
        <f>IF(ISBLANK('Nepal 2012'!$D$88),"",'Nepal 2012'!$D$88)</f>
        <v>N/A</v>
      </c>
      <c r="ET28" s="546" t="str">
        <f>IF(ISBLANK('Nepal 2012'!$H$89),"",'Nepal 2012'!$H$89)</f>
        <v>Yes</v>
      </c>
      <c r="EU28" s="546" t="str">
        <f>IF(ISBLANK('Nepal 2012'!$D$90),"",'Nepal 2012'!$D$90)</f>
        <v>The policy promotes social marketing and NGOs to provide family planning services.</v>
      </c>
      <c r="EV28" s="546" t="str">
        <f>IF(ISBLANK('Nepal 2012'!$H$91),"",'Nepal 2012'!$H$91)</f>
        <v>No</v>
      </c>
      <c r="EW28" s="546" t="str">
        <f>IF(ISBLANK('Nepal 2012'!$C$94),"",'Nepal 2012'!$C$94)</f>
        <v/>
      </c>
      <c r="EX28" s="546" t="str">
        <f>IF(ISBLANK('Nepal 2012'!$E$94),"",'Nepal 2012'!$E$94)</f>
        <v/>
      </c>
      <c r="EY28" s="546" t="str">
        <f>IF(ISBLANK('Nepal 2012'!$G$94),"",'Nepal 2012'!$G$94)</f>
        <v/>
      </c>
      <c r="EZ28" s="546" t="str">
        <f>IF(ISBLANK('Nepal 2012'!$C$95),"",'Nepal 2012'!$C$95)</f>
        <v/>
      </c>
      <c r="FA28" s="546" t="str">
        <f>IF(ISBLANK('Nepal 2012'!$E$95),"",'Nepal 2012'!$E$95)</f>
        <v/>
      </c>
      <c r="FB28" s="546" t="str">
        <f>IF(ISBLANK('Nepal 2012'!$G$95),"",'Nepal 2012'!$G$95)</f>
        <v/>
      </c>
      <c r="FC28" s="546" t="str">
        <f>IF(ISBLANK('Nepal 2012'!$C$96),"",'Nepal 2012'!$C$96)</f>
        <v/>
      </c>
      <c r="FD28" s="546" t="str">
        <f>IF(ISBLANK('Nepal 2012'!$E$96),"",'Nepal 2012'!$E$96)</f>
        <v/>
      </c>
      <c r="FE28" s="546" t="str">
        <f>IF(ISBLANK('Nepal 2012'!$G$96),"",'Nepal 2012'!$G$96)</f>
        <v/>
      </c>
      <c r="FF28" s="550"/>
      <c r="FG28" s="546" t="str">
        <f>IF(ISBLANK('Nepal 2012'!$D$99),"",'Nepal 2012'!$D$99)</f>
        <v>No</v>
      </c>
      <c r="FH28" s="546" t="str">
        <f>IF(ISBLANK('Nepal 2012'!$E$99),"",'Nepal 2012'!$E$99)</f>
        <v/>
      </c>
      <c r="FI28" s="546" t="str">
        <f>IF(ISBLANK('Nepal 2012'!$H$99),"",'Nepal 2012'!$H$99)</f>
        <v/>
      </c>
      <c r="FJ28" s="546" t="str">
        <f>IF(ISBLANK('Nepal 2012'!$D$100),"",'Nepal 2012'!$D$100)</f>
        <v>No</v>
      </c>
      <c r="FK28" s="546" t="str">
        <f>IF(ISBLANK('Nepal 2012'!$E$100),"",'Nepal 2012'!$E$100)</f>
        <v/>
      </c>
      <c r="FL28" s="546" t="str">
        <f>IF(ISBLANK('Nepal 2012'!$H$100),"",'Nepal 2012'!$H$100)</f>
        <v/>
      </c>
      <c r="FM28" s="546" t="str">
        <f>IF(ISBLANK('Nepal 2012'!$D$101),"",'Nepal 2012'!$D$101)</f>
        <v>No</v>
      </c>
      <c r="FN28" s="546" t="str">
        <f>IF(ISBLANK('Nepal 2012'!$E$101),"",'Nepal 2012'!$E$101)</f>
        <v/>
      </c>
      <c r="FO28" s="546" t="str">
        <f>IF(ISBLANK('Nepal 2012'!$H$101),"",'Nepal 2012'!$H$101)</f>
        <v/>
      </c>
      <c r="FP28" s="547"/>
      <c r="FQ28" s="546" t="str">
        <f>IF(ISBLANK('Nepal 2012'!$G$104),"",'Nepal 2012'!$G$104)</f>
        <v>No</v>
      </c>
      <c r="FR28" s="546" t="str">
        <f>IF(ISBLANK('Nepal 2012'!$G$105),"",'Nepal 2012'!$G$105)</f>
        <v>No</v>
      </c>
      <c r="FS28" s="546" t="str">
        <f>IF(ISBLANK('Nepal 2012'!$G$106),"",'Nepal 2012'!$G$106)</f>
        <v>N/A</v>
      </c>
      <c r="FT28" s="546" t="str">
        <f>IF(ISBLANK('Nepal 2012'!$D$107),"",'Nepal 2012'!$D$107)</f>
        <v>N/A</v>
      </c>
      <c r="FU28" s="547"/>
      <c r="FV28" s="546" t="str">
        <f>IF(ISBLANK('Nepal 2012'!$G$109),"",'Nepal 2012'!$G$109)</f>
        <v>Yes</v>
      </c>
      <c r="FW28" s="546" t="str">
        <f>IF(ISBLANK('Nepal 2012'!$G$110),"",'Nepal 2012'!$G$110)</f>
        <v>Yes</v>
      </c>
      <c r="FX28" s="546" t="str">
        <f>IF(ISBLANK('Nepal 2012'!$G$111),"",'Nepal 2012'!$G$111)</f>
        <v>Yes</v>
      </c>
      <c r="FY28" s="546" t="str">
        <f>IF(ISBLANK('Nepal 2012'!$G$112),"",'Nepal 2012'!$G$112)</f>
        <v>Yes</v>
      </c>
      <c r="FZ28" s="546" t="str">
        <f>IF(ISBLANK('Nepal 2012'!$G$113),"",'Nepal 2012'!$G$113)</f>
        <v>Yes</v>
      </c>
      <c r="GA28" s="546" t="str">
        <f>IF(ISBLANK('Nepal 2012'!$G$114),"",'Nepal 2012'!$G$114)</f>
        <v>Yes</v>
      </c>
      <c r="GB28" s="546" t="str">
        <f>IF(ISBLANK('Nepal 2012'!$G$115),"",'Nepal 2012'!$G$115)</f>
        <v>Yes</v>
      </c>
      <c r="GC28" s="546" t="str">
        <f>IF(ISBLANK('Nepal 2012'!$G$116),"",'Nepal 2012'!$G$116)</f>
        <v>Yes</v>
      </c>
      <c r="GD28" s="546" t="str">
        <f>IF(ISBLANK('Nepal 2012'!$G$117),"",'Nepal 2012'!$G$117)</f>
        <v>No</v>
      </c>
      <c r="GE28" s="546" t="str">
        <f>IF(ISBLANK('Nepal 2012'!$G$118),"",'Nepal 2012'!$G$118)</f>
        <v>No</v>
      </c>
      <c r="GF28" s="546" t="str">
        <f>IF(ISBLANK('Nepal 2012'!$F$119),"",'Nepal 2012'!$F$119)</f>
        <v>N/A</v>
      </c>
      <c r="GG28" s="546">
        <f>IF(ISBLANK('Nepal 2012'!$F$120),"",'Nepal 2012'!$F$120)</f>
        <v>2011</v>
      </c>
      <c r="GH28" s="546" t="str">
        <f>IF(ISBLANK('Nepal 2012'!$D$121),"",'Nepal 2012'!$D$121)</f>
        <v>National List of Essential Medicines Nepal</v>
      </c>
      <c r="GI28" s="546" t="str">
        <f>IF(ISBLANK('Nepal 2012'!$D$122),"",'Nepal 2012'!$D$122)</f>
        <v/>
      </c>
      <c r="GJ28" s="547"/>
      <c r="GK28" s="546">
        <f>IF(ISBLANK('Nepal 2012'!$F$124),"",'Nepal 2012'!$F$124)</f>
        <v>2003</v>
      </c>
      <c r="GL28" s="546" t="str">
        <f>IF(ISBLANK('Nepal 2012'!$G$125),"",'Nepal 2012'!$G$125)</f>
        <v>Yes</v>
      </c>
      <c r="GM28" s="546" t="str">
        <f>IF(ISBLANK('Nepal 2012'!$G$126),"",'Nepal 2012'!$G$126)</f>
        <v>No</v>
      </c>
      <c r="GN28" s="546" t="str">
        <f>IF(ISBLANK('Nepal 2012'!$G$127),"",'Nepal 2012'!$G$127)</f>
        <v>Yes</v>
      </c>
      <c r="GO28" s="546" t="str">
        <f>IF(ISBLANK('Nepal 2012'!$G$128),"",'Nepal 2012'!$G$128)</f>
        <v>No</v>
      </c>
      <c r="GP28" s="546" t="str">
        <f>IF(ISBLANK('Nepal 2012'!$D$129),"",'Nepal 2012'!$D$129)</f>
        <v/>
      </c>
      <c r="GQ28" s="555"/>
      <c r="GR28" s="548" t="str">
        <f>IF(ISBLANK('Nepal 2012'!$G$131),"",'Nepal 2012'!$G$131)</f>
        <v>No</v>
      </c>
      <c r="GS28" s="549"/>
      <c r="GT28" s="548" t="str">
        <f>IF(ISBLANK('Nepal 2012'!$G$133),"",'Nepal 2012'!$G$133)</f>
        <v>No</v>
      </c>
      <c r="GU28" s="548" t="str">
        <f>IF(ISBLANK('Nepal 2012'!$G$134),"",'Nepal 2012'!$G$134)</f>
        <v>N/A</v>
      </c>
      <c r="GV28" s="548" t="str">
        <f>IF(ISBLANK('Nepal 2012'!$G$135),"",'Nepal 2012'!$G$135)</f>
        <v>No</v>
      </c>
      <c r="GW28" s="548" t="str">
        <f>IF(ISBLANK('Nepal 2012'!$G$136),"",'Nepal 2012'!$G$136)</f>
        <v>No</v>
      </c>
      <c r="GX28" s="548" t="str">
        <f>IF(ISBLANK('Nepal 2012'!$G$137),"",'Nepal 2012'!$G$137)</f>
        <v>No</v>
      </c>
      <c r="GY28" s="548" t="str">
        <f>IF(ISBLANK('Nepal 2012'!$G$138),"",'Nepal 2012'!$G$138)</f>
        <v>No</v>
      </c>
      <c r="GZ28" s="548" t="str">
        <f>IF(ISBLANK('Nepal 2012'!$G$139),"",'Nepal 2012'!$G$139)</f>
        <v>N/A</v>
      </c>
      <c r="HA28" s="548" t="str">
        <f>IF(ISBLANK('Nepal 2012'!$G$140),"",'Nepal 2012'!$G$140)</f>
        <v>N/A</v>
      </c>
      <c r="HB28" s="548" t="str">
        <f>IF(ISBLANK('Nepal 2012'!$G$141),"",'Nepal 2012'!$G$141)</f>
        <v>N/A</v>
      </c>
      <c r="HC28" s="548" t="str">
        <f>IF(ISBLANK('Nepal 2012'!$F$142),"",'Nepal 2012'!$F$142)</f>
        <v>07/10 - 06/11</v>
      </c>
      <c r="HD28" s="548" t="str">
        <f>IF(ISBLANK('Nepal 2012'!$F$143),"",'Nepal 2012'!$F$143)</f>
        <v>LMIS</v>
      </c>
      <c r="HE28" s="549"/>
      <c r="HF28" s="548" t="str">
        <f>IF(ISBLANK('Nepal 2012'!$G$145),"",'Nepal 2012'!$G$145)</f>
        <v>No</v>
      </c>
      <c r="HG28" s="548" t="str">
        <f>IF(ISBLANK('Nepal 2012'!$G$146),"",'Nepal 2012'!$G$146)</f>
        <v>No</v>
      </c>
      <c r="HH28" s="551" t="str">
        <f>IF(ISBLANK('Nepal 2012'!$D$147),"",'Nepal 2012'!$D$147)</f>
        <v>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v>
      </c>
      <c r="HI28" s="159" t="s">
        <v>497</v>
      </c>
    </row>
    <row r="29" spans="1:217" ht="39.950000000000003" customHeight="1">
      <c r="A29" s="263" t="s">
        <v>525</v>
      </c>
      <c r="B29" s="154"/>
      <c r="C29" s="536" t="str">
        <f>IF(ISBLANK('Nicaragua 2012'!$H$12),"",'Nicaragua 2012'!$H$12)</f>
        <v>Yes</v>
      </c>
      <c r="D29" s="536" t="str">
        <f>IF(ISBLANK('Nicaragua 2012'!$D$13),"",'Nicaragua 2012'!$D$13)</f>
        <v>Comité DAIA (Comité para la Disponibilidad Asegurada de Insumos Anticonceptivos - Contraceptive Security Committee)</v>
      </c>
      <c r="E29" s="557"/>
      <c r="F29" s="536" t="str">
        <f>IF(ISBLANK('Nicaragua 2012'!$D$15),"",'Nicaragua 2012'!$D$15)</f>
        <v>Yes</v>
      </c>
      <c r="G29" s="536" t="str">
        <f>IF(ISBLANK('Nicaragua 2012'!$F$15),"",'Nicaragua 2012'!$F$15)</f>
        <v>PASMO (Pan American Social Marketing Organization) PSI (Population Services International)</v>
      </c>
      <c r="H29" s="536" t="str">
        <f>IF(ISBLANK('Nicaragua 2012'!$D$16),"",'Nicaragua 2012'!$D$16)</f>
        <v>Yes</v>
      </c>
      <c r="I29" s="536" t="str">
        <f>IF(ISBLANK('Nicaragua 2012'!$F$16),"",'Nicaragua 2012'!$F$16)</f>
        <v>PROFAMILIA (Asociación Pro-Bienestar de la Familia Nicaragüense - Nicaraguan Pro Family Wellbeing Association)</v>
      </c>
      <c r="J29" s="536" t="str">
        <f>IF(ISBLANK('Nicaragua 2012'!$D$17),"",'Nicaragua 2012'!$D$17)</f>
        <v>No</v>
      </c>
      <c r="K29" s="536" t="str">
        <f>IF(ISBLANK('Nicaragua 2012'!$F$17),"",'Nicaragua 2012'!$F$17)</f>
        <v/>
      </c>
      <c r="L29" s="536" t="str">
        <f>IF(ISBLANK('Nicaragua 2012'!$D$18),"",'Nicaragua 2012'!$D$18)</f>
        <v>Yes</v>
      </c>
      <c r="M29" s="536" t="str">
        <f>IF(ISBLANK('Nicaragua 2012'!$F$18),"",'Nicaragua 2012'!$F$18)</f>
        <v>UNFPA, USAID</v>
      </c>
      <c r="N29" s="536" t="str">
        <f>IF(ISBLANK('Nicaragua 2012'!$D$19),"",'Nicaragua 2012'!$D$19)</f>
        <v>Yes</v>
      </c>
      <c r="O29" s="536" t="str">
        <f>IF(ISBLANK('Nicaragua 2012'!$F$19),"",'Nicaragua 2012'!$F$19)</f>
        <v>UNFPA</v>
      </c>
      <c r="P29" s="536" t="str">
        <f>IF(ISBLANK('Nicaragua 2012'!$D$20),"",'Nicaragua 2012'!$D$20)</f>
        <v>Yes</v>
      </c>
      <c r="Q29" s="536" t="str">
        <f>IF(ISBLANK('Nicaragua 2012'!$F$20),"",'Nicaragua 2012'!$F$20)</f>
        <v xml:space="preserve">Medical Supplies Directorate, General Directorate for the Extension of Quality of Care, Planning and Development Division, External Cooperation Directorate </v>
      </c>
      <c r="R29" s="536" t="str">
        <f>IF(ISBLANK('Nicaragua 2012'!$D$21),"",'Nicaragua 2012'!$D$21)</f>
        <v>No</v>
      </c>
      <c r="S29" s="536" t="str">
        <f>IF(ISBLANK('Nicaragua 2012'!$F$21),"",'Nicaragua 2012'!$F$21)</f>
        <v/>
      </c>
      <c r="T29" s="536" t="str">
        <f>IF(ISBLANK('Nicaragua 2012'!$D$22),"",'Nicaragua 2012'!$D$22)</f>
        <v>No</v>
      </c>
      <c r="U29" s="536" t="str">
        <f>IF(ISBLANK('Nicaragua 2012'!$F$22),"",'Nicaragua 2012'!$F$22)</f>
        <v/>
      </c>
      <c r="V29" s="536" t="str">
        <f>IF(ISBLANK('Nicaragua 2012'!$D$23),"",'Nicaragua 2012'!$D$23)</f>
        <v>Yes</v>
      </c>
      <c r="W29" s="536" t="str">
        <f>IF(ISBLANK('Nicaragua 2012'!$F$23),"",'Nicaragua 2012'!$F$23)</f>
        <v>PATH</v>
      </c>
      <c r="X29" s="536" t="str">
        <f>IF(ISBLANK('Nicaragua 2012'!$H$24),"",'Nicaragua 2012'!$H$24)</f>
        <v>3-5 times</v>
      </c>
      <c r="Y29" s="536" t="str">
        <f>IF(ISBLANK('Nicaragua 2012'!$H$25),"",'Nicaragua 2012'!$H$25)</f>
        <v>No</v>
      </c>
      <c r="Z29" s="536" t="str">
        <f>IF(ISBLANK('Nicaragua 2012'!$D$26),"",'Nicaragua 2012'!$D$26)</f>
        <v>Yes</v>
      </c>
      <c r="AA29" s="536" t="str">
        <f>IF(ISBLANK('Nicaragua 2012'!$F$26),"",'Nicaragua 2012'!$F$26)</f>
        <v>There are multiple champions across both public and private sector (MOH, NGOs, partner organizations, donors, etc.)</v>
      </c>
      <c r="AB29" s="536" t="str">
        <f>IF(ISBLANK('Nicaragua 2012'!$H$26),"",'Nicaragua 2012'!$H$26)</f>
        <v/>
      </c>
      <c r="AC29" s="155"/>
      <c r="AD29" s="537" t="str">
        <f>IF(ISBLANK('Nicaragua 2012'!$F$28),"",'Nicaragua 2012'!$F$28)</f>
        <v>January</v>
      </c>
      <c r="AE29" s="537" t="str">
        <f>IF(ISBLANK('Nicaragua 2012'!$H$28),"",'Nicaragua 2012'!$H$28)</f>
        <v>December</v>
      </c>
      <c r="AF29" s="538">
        <f>IF(ISBLANK('Nicaragua 2012'!$G$29),"",'Nicaragua 2012'!$G$29)</f>
        <v>2740890</v>
      </c>
      <c r="AG29" s="535" t="str">
        <f>IF(ISBLANK('Nicaragua 2012'!$E$30),"",'Nicaragua 2012'!$E$30)</f>
        <v xml:space="preserve">01/11 - 12/11 </v>
      </c>
      <c r="AH29" s="535" t="str">
        <f>IF(ISBLANK('Nicaragua 2012'!$G$30),"",'Nicaragua 2012'!$G$30)</f>
        <v>Ministry of Health, CS Committee</v>
      </c>
      <c r="AI29" s="535" t="str">
        <f>IF(ISBLANK('Nicaragua 2012'!$H$31),"",'Nicaragua 2012'!$H$31)</f>
        <v>Yes</v>
      </c>
      <c r="AJ29" s="538" t="str">
        <f>IF(ISBLANK('Nicaragua 2012'!$H$32),"",'Nicaragua 2012'!$H$32)</f>
        <v>Yes</v>
      </c>
      <c r="AK29" s="538">
        <f>IF(ISBLANK('Nicaragua 2012'!$E$35),"",'Nicaragua 2012'!$E$35)</f>
        <v>2025890</v>
      </c>
      <c r="AL29" s="537" t="str">
        <f>IF(ISBLANK('Nicaragua 2012'!$F$35),"",'Nicaragua 2012'!$F$35)</f>
        <v>01/11 - 12/11</v>
      </c>
      <c r="AM29" s="537" t="str">
        <f>IF(ISBLANK('Nicaragua 2012'!$G$35),"",'Nicaragua 2012'!$G$35)</f>
        <v>MINSA  (Ministry of Health)</v>
      </c>
      <c r="AN29" s="537" t="str">
        <f>IF(ISBLANK('Nicaragua 2012'!$H$35),"",'Nicaragua 2012'!$H$35)</f>
        <v/>
      </c>
      <c r="AO29" s="537" t="str">
        <f>IF(ISBLANK('Nicaragua 2012'!$H$37),"",'Nicaragua 2012'!$H$37)</f>
        <v>Yes</v>
      </c>
      <c r="AP29" s="537" t="str">
        <f>IF(ISBLANK('Nicaragua 2012'!$D$40),"",'Nicaragua 2012'!$D$40)</f>
        <v>Yes</v>
      </c>
      <c r="AQ29" s="537" t="str">
        <f>IF(ISBLANK('Nicaragua 2012'!$D$41),"",'Nicaragua 2012'!$D$41)</f>
        <v>Taxes</v>
      </c>
      <c r="AR29" s="538">
        <f>IF(ISBLANK('Nicaragua 2012'!$E$40),"",'Nicaragua 2012'!$E$40)</f>
        <v>2025890</v>
      </c>
      <c r="AS29" s="538" t="str">
        <f>IF(ISBLANK('Nicaragua 2012'!$F$40),"",'Nicaragua 2012'!$F$40)</f>
        <v>01/11 - 12/11</v>
      </c>
      <c r="AT29" s="538" t="str">
        <f>IF(ISBLANK('Nicaragua 2012'!$G$40),"",'Nicaragua 2012'!$G$40)</f>
        <v>Contraceptive procurement tables</v>
      </c>
      <c r="AU29" s="537" t="str">
        <f>IF(ISBLANK('Nicaragua 2012'!$H$40),"",'Nicaragua 2012'!$H$40)</f>
        <v/>
      </c>
      <c r="AV29" s="537" t="str">
        <f>IF(ISBLANK('Nicaragua 2012'!$D$42),"",'Nicaragua 2012'!$D$42)</f>
        <v/>
      </c>
      <c r="AW29" s="538" t="str">
        <f>IF(ISBLANK('Nicaragua 2012'!$D$43),"",'Nicaragua 2012'!$D$43)</f>
        <v/>
      </c>
      <c r="AX29" s="538" t="str">
        <f>IF(ISBLANK('Nicaragua 2012'!$E$42),"",'Nicaragua 2012'!$E$42)</f>
        <v/>
      </c>
      <c r="AY29" s="538" t="str">
        <f>IF(ISBLANK('Nicaragua 2012'!$F$42),"",'Nicaragua 2012'!$F$42)</f>
        <v/>
      </c>
      <c r="AZ29" s="538" t="str">
        <f>IF(ISBLANK('Nicaragua 2012'!$G$42),"",'Nicaragua 2012'!$G$42)</f>
        <v/>
      </c>
      <c r="BA29" s="537" t="str">
        <f>IF(ISBLANK('Nicaragua 2012'!$H$42),"",'Nicaragua 2012'!$H$42)</f>
        <v/>
      </c>
      <c r="BB29" s="539">
        <f>IF(ISBLANK('Nicaragua 2012'!$E$44),"",'Nicaragua 2012'!$E$44)</f>
        <v>2025890</v>
      </c>
      <c r="BC29" s="537" t="str">
        <f>IF(ISBLANK('Nicaragua 2012'!$H$44),"",'Nicaragua 2012'!$H$44)</f>
        <v/>
      </c>
      <c r="BD29" s="540"/>
      <c r="BE29" s="537" t="str">
        <f>IF(ISBLANK('Nicaragua 2012'!$D$48),"",'Nicaragua 2012'!$D$48)</f>
        <v>Yes</v>
      </c>
      <c r="BF29" s="538" t="str">
        <f>IF(ISBLANK('Nicaragua 2012'!$D$49),"",'Nicaragua 2012'!$D$49)</f>
        <v>UNFPA</v>
      </c>
      <c r="BG29" s="538">
        <f>IF(ISBLANK('Nicaragua 2012'!$E$48),"",'Nicaragua 2012'!$E$48)</f>
        <v>715000</v>
      </c>
      <c r="BH29" s="538" t="str">
        <f>IF(ISBLANK('Nicaragua 2012'!$F$48),"",'Nicaragua 2012'!$F$48)</f>
        <v>01/11 - 12/11</v>
      </c>
      <c r="BI29" s="538" t="str">
        <f>IF(ISBLANK('Nicaragua 2012'!$G$48),"",'Nicaragua 2012'!$G$48)</f>
        <v xml:space="preserve">Contraceptive procurement tables </v>
      </c>
      <c r="BJ29" s="537" t="str">
        <f>IF(ISBLANK('Nicaragua 2012'!$H$48),"",'Nicaragua 2012'!$H$48)</f>
        <v/>
      </c>
      <c r="BK29" s="537" t="str">
        <f>IF(ISBLANK('Nicaragua 2012'!$D$50),"",'Nicaragua 2012'!$D$50)</f>
        <v>Don't know</v>
      </c>
      <c r="BL29" s="538" t="str">
        <f>IF(ISBLANK('Nicaragua 2012'!$E$50),"",'Nicaragua 2012'!$E$50)</f>
        <v/>
      </c>
      <c r="BM29" s="538" t="str">
        <f>IF(ISBLANK('Nicaragua 2012'!$F$50),"",'Nicaragua 2012'!$F$50)</f>
        <v>01/11 - 12/11</v>
      </c>
      <c r="BN29" s="538" t="str">
        <f>IF(ISBLANK('Nicaragua 2012'!$G$50),"",'Nicaragua 2012'!$G$50)</f>
        <v/>
      </c>
      <c r="BO29" s="538" t="str">
        <f>IF(ISBLANK('Nicaragua 2012'!$H$50),"",'Nicaragua 2012'!$H$50)</f>
        <v/>
      </c>
      <c r="BP29" s="537" t="str">
        <f>IF(ISBLANK('Nicaragua 2012'!$D$51),"",'Nicaragua 2012'!$D$51)</f>
        <v>Don't know</v>
      </c>
      <c r="BQ29" s="538" t="str">
        <f>IF(ISBLANK('Nicaragua 2012'!$E$51),"",'Nicaragua 2012'!$E$51)</f>
        <v/>
      </c>
      <c r="BR29" s="537" t="str">
        <f>IF(ISBLANK('Nicaragua 2012'!$F$51),"",'Nicaragua 2012'!$F$51)</f>
        <v>01/11 - 12/11</v>
      </c>
      <c r="BS29" s="538" t="str">
        <f>IF(ISBLANK('Nicaragua 2012'!$G$51),"",'Nicaragua 2012'!$G$51)</f>
        <v/>
      </c>
      <c r="BT29" s="538" t="str">
        <f>IF(ISBLANK('Nicaragua 2012'!$H$51),"",'Nicaragua 2012'!$H$51)</f>
        <v/>
      </c>
      <c r="BU29" s="539">
        <f>IF(ISBLANK('Nicaragua 2012'!$E$52),"",'Nicaragua 2012'!$E$52)</f>
        <v>715000</v>
      </c>
      <c r="BV29" s="538" t="str">
        <f>IF(ISBLANK('Nicaragua 2012'!$H$52),"",'Nicaragua 2012'!$H$52)</f>
        <v>This does not include Global Fund grants that may have been used.</v>
      </c>
      <c r="BW29" s="541">
        <f>IF(ISBLANK('Nicaragua 2012'!$F$55),"",'Nicaragua 2012'!$F$55)</f>
        <v>0.73913582814341328</v>
      </c>
      <c r="BX29" s="537" t="str">
        <f>IF(ISBLANK('Nicaragua 2012'!$G$55),"",'Nicaragua 2012'!$G$55)</f>
        <v/>
      </c>
      <c r="BY29" s="541">
        <f>IF(ISBLANK('Nicaragua 2012'!$F$56),"",'Nicaragua 2012'!$F$56)</f>
        <v>1</v>
      </c>
      <c r="BZ29" s="537" t="str">
        <f>IF(ISBLANK('Nicaragua 2012'!$G$56),"",'Nicaragua 2012'!$G$56)</f>
        <v/>
      </c>
      <c r="CA29" s="537" t="str">
        <f>IF(ISBLANK('Nicaragua 2012'!$F$57),"",'Nicaragua 2012'!$F$57)</f>
        <v/>
      </c>
      <c r="CB29" s="537" t="str">
        <f>IF(ISBLANK('Nicaragua 2012'!$G$57),"",'Nicaragua 2012'!$G$57)</f>
        <v/>
      </c>
      <c r="CC29" s="537" t="str">
        <f>IF(ISBLANK('Nicaragua 2012'!$F$59),"",'Nicaragua 2012'!$F$59)</f>
        <v>The government (e.g., Central Medical Stores, MOH logistics unit, MOH procurement unit)</v>
      </c>
      <c r="CD29" s="537" t="str">
        <f>IF(ISBLANK('Nicaragua 2012'!$F$60),"",'Nicaragua 2012'!$F$60)</f>
        <v>DCAIS (Central Directorate for Contraceptives and Health Supplies)</v>
      </c>
      <c r="CE29" s="537" t="str">
        <f>IF(ISBLANK('Nicaragua 2012'!$F$61),"",'Nicaragua 2012'!$F$61)</f>
        <v>Yes</v>
      </c>
      <c r="CF29" s="537" t="str">
        <f>IF(ISBLANK('Nicaragua 2012'!$D$62),"",'Nicaragua 2012'!$D$62)</f>
        <v>Contraceptives are procured via a third-party agreement with UNFPA.</v>
      </c>
      <c r="CG29" s="262"/>
      <c r="CH29" s="542"/>
      <c r="CI29" s="543" t="str">
        <f>IF(ISBLANK('Nicaragua 2012'!$D$66),"",'Nicaragua 2012'!$D$66)</f>
        <v>Yes</v>
      </c>
      <c r="CJ29" s="543" t="str">
        <f>IF(ISBLANK('Nicaragua 2012'!$D$67),"",'Nicaragua 2012'!$D$67)</f>
        <v>Yes</v>
      </c>
      <c r="CK29" s="543" t="str">
        <f>IF(ISBLANK('Nicaragua 2012'!$D$68),"",'Nicaragua 2012'!$D$68)</f>
        <v>Yes</v>
      </c>
      <c r="CL29" s="543" t="str">
        <f>IF(ISBLANK('Nicaragua 2012'!$D$69),"",'Nicaragua 2012'!$D$69)</f>
        <v>Yes</v>
      </c>
      <c r="CM29" s="543" t="str">
        <f>IF(ISBLANK('Nicaragua 2012'!$D$70),"",'Nicaragua 2012'!$D$70)</f>
        <v>Yes</v>
      </c>
      <c r="CN29" s="543" t="str">
        <f>IF(ISBLANK('Nicaragua 2012'!$D$71),"",'Nicaragua 2012'!$D$71)</f>
        <v>Yes</v>
      </c>
      <c r="CO29" s="543" t="str">
        <f>IF(ISBLANK('Nicaragua 2012'!$D$72),"",'Nicaragua 2012'!$D$72)</f>
        <v>No</v>
      </c>
      <c r="CP29" s="543" t="str">
        <f>IF(ISBLANK('Nicaragua 2012'!$D$73),"",'Nicaragua 2012'!$D$73)</f>
        <v>Yes</v>
      </c>
      <c r="CQ29" s="543" t="str">
        <f>IF(ISBLANK('Nicaragua 2012'!$D$74),"",'Nicaragua 2012'!$D$74)</f>
        <v>Yes</v>
      </c>
      <c r="CR29" s="543" t="str">
        <f>IF(ISBLANK('Nicaragua 2012'!$D$75),"",'Nicaragua 2012'!$D$75)</f>
        <v>Yes</v>
      </c>
      <c r="CS29" s="543" t="str">
        <f>IF(ISBLANK('Nicaragua 2012'!$D$76),"",'Nicaragua 2012'!$D$76)</f>
        <v>No</v>
      </c>
      <c r="CT29" s="543" t="str">
        <f>IF(ISBLANK('Nicaragua 2012'!$D$77),"",'Nicaragua 2012'!$D$77)</f>
        <v/>
      </c>
      <c r="CU29" s="542"/>
      <c r="CV29" s="543" t="str">
        <f>IF(ISBLANK('Nicaragua 2012'!$F$66),"",'Nicaragua 2012'!$F$66)</f>
        <v>Yes</v>
      </c>
      <c r="CW29" s="543" t="str">
        <f>IF(ISBLANK('Nicaragua 2012'!$F$67),"",'Nicaragua 2012'!$F$67)</f>
        <v>No</v>
      </c>
      <c r="CX29" s="543" t="str">
        <f>IF(ISBLANK('Nicaragua 2012'!$F$68),"",'Nicaragua 2012'!$F$68)</f>
        <v>Yes</v>
      </c>
      <c r="CY29" s="543" t="str">
        <f>IF(ISBLANK('Nicaragua 2012'!$F$69),"",'Nicaragua 2012'!$F$69)</f>
        <v>No</v>
      </c>
      <c r="CZ29" s="543" t="str">
        <f>IF(ISBLANK('Nicaragua 2012'!$F$70),"",'Nicaragua 2012'!$F$70)</f>
        <v>Yes</v>
      </c>
      <c r="DA29" s="543" t="str">
        <f>IF(ISBLANK('Nicaragua 2012'!$F$71),"",'Nicaragua 2012'!$F$71)</f>
        <v>Yes</v>
      </c>
      <c r="DB29" s="543" t="str">
        <f>IF(ISBLANK('Nicaragua 2012'!$F$72),"",'Nicaragua 2012'!$F$72)</f>
        <v>No</v>
      </c>
      <c r="DC29" s="543" t="str">
        <f>IF(ISBLANK('Nicaragua 2012'!$F$73),"",'Nicaragua 2012'!$F$73)</f>
        <v>No</v>
      </c>
      <c r="DD29" s="543" t="str">
        <f>IF(ISBLANK('Nicaragua 2012'!$F$74),"",'Nicaragua 2012'!$F$74)</f>
        <v>Yes</v>
      </c>
      <c r="DE29" s="543" t="str">
        <f>IF(ISBLANK('Nicaragua 2012'!$F$75),"",'Nicaragua 2012'!$F$75)</f>
        <v>Yes</v>
      </c>
      <c r="DF29" s="543" t="str">
        <f>IF(ISBLANK('Nicaragua 2012'!$F$76),"",'Nicaragua 2012'!$F$76)</f>
        <v>Yes</v>
      </c>
      <c r="DG29" s="543" t="str">
        <f>IF(ISBLANK('Nicaragua 2012'!$F$77),"",'Nicaragua 2012'!$F$77)</f>
        <v/>
      </c>
      <c r="DH29" s="544"/>
      <c r="DI29" s="543" t="str">
        <f>IF(ISBLANK('Nicaragua 2012'!$G$66),"",'Nicaragua 2012'!$G$66)</f>
        <v>Yes</v>
      </c>
      <c r="DJ29" s="543" t="str">
        <f>IF(ISBLANK('Nicaragua 2012'!$G$67),"",'Nicaragua 2012'!$G$67)</f>
        <v>No</v>
      </c>
      <c r="DK29" s="543" t="str">
        <f>IF(ISBLANK('Nicaragua 2012'!$G$68),"",'Nicaragua 2012'!$G$68)</f>
        <v>Yes</v>
      </c>
      <c r="DL29" s="543" t="str">
        <f>IF(ISBLANK('Nicaragua 2012'!$G$69),"",'Nicaragua 2012'!$G$69)</f>
        <v>No</v>
      </c>
      <c r="DM29" s="543" t="str">
        <f>IF(ISBLANK('Nicaragua 2012'!$G$70),"",'Nicaragua 2012'!$G$70)</f>
        <v>Yes</v>
      </c>
      <c r="DN29" s="543" t="str">
        <f>IF(ISBLANK('Nicaragua 2012'!$G$71),"",'Nicaragua 2012'!$G$71)</f>
        <v>Yes</v>
      </c>
      <c r="DO29" s="543" t="str">
        <f>IF(ISBLANK('Nicaragua 2012'!$G$72),"",'Nicaragua 2012'!$G$72)</f>
        <v>No</v>
      </c>
      <c r="DP29" s="543" t="str">
        <f>IF(ISBLANK('Nicaragua 2012'!$G$73),"",'Nicaragua 2012'!$G$73)</f>
        <v>No</v>
      </c>
      <c r="DQ29" s="543" t="str">
        <f>IF(ISBLANK('Nicaragua 2012'!$G$74),"",'Nicaragua 2012'!$G$74)</f>
        <v>Yes</v>
      </c>
      <c r="DR29" s="543" t="str">
        <f>IF(ISBLANK('Nicaragua 2012'!$G$75),"",'Nicaragua 2012'!$G$75)</f>
        <v>Yes</v>
      </c>
      <c r="DS29" s="543" t="str">
        <f>IF(ISBLANK('Nicaragua 2012'!$G$76),"",'Nicaragua 2012'!$G$76)</f>
        <v>No</v>
      </c>
      <c r="DT29" s="543" t="str">
        <f>IF(ISBLANK('Nicaragua 2012'!$G$77),"",'Nicaragua 2012'!$G$77)</f>
        <v/>
      </c>
      <c r="DU29" s="544"/>
      <c r="DV29" s="543" t="str">
        <f>IF(ISBLANK('Nicaragua 2012'!$H$66),"",'Nicaragua 2012'!$H$66)</f>
        <v>Yes</v>
      </c>
      <c r="DW29" s="543" t="str">
        <f>IF(ISBLANK('Nicaragua 2012'!$H$67),"",'Nicaragua 2012'!$H$67)</f>
        <v>No</v>
      </c>
      <c r="DX29" s="543" t="str">
        <f>IF(ISBLANK('Nicaragua 2012'!$H$68),"",'Nicaragua 2012'!$H$68)</f>
        <v>Yes</v>
      </c>
      <c r="DY29" s="543" t="str">
        <f>IF(ISBLANK('Nicaragua 2012'!$H$69),"",'Nicaragua 2012'!$H$69)</f>
        <v>Yes</v>
      </c>
      <c r="DZ29" s="543" t="str">
        <f>IF(ISBLANK('Nicaragua 2012'!$H$70),"",'Nicaragua 2012'!$H$70)</f>
        <v>Yes</v>
      </c>
      <c r="EA29" s="543" t="str">
        <f>IF(ISBLANK('Nicaragua 2012'!$H$71),"",'Nicaragua 2012'!$H$71)</f>
        <v>Yes</v>
      </c>
      <c r="EB29" s="543" t="str">
        <f>IF(ISBLANK('Nicaragua 2012'!$H$72),"",'Nicaragua 2012'!$H$72)</f>
        <v>No</v>
      </c>
      <c r="EC29" s="543" t="str">
        <f>IF(ISBLANK('Nicaragua 2012'!$H$73),"",'Nicaragua 2012'!$H$73)</f>
        <v>No</v>
      </c>
      <c r="ED29" s="543" t="str">
        <f>IF(ISBLANK('Nicaragua 2012'!$H$74),"",'Nicaragua 2012'!$H$74)</f>
        <v>Yes</v>
      </c>
      <c r="EE29" s="543" t="str">
        <f>IF(ISBLANK('Nicaragua 2012'!$H$75),"",'Nicaragua 2012'!$H$75)</f>
        <v>Yes</v>
      </c>
      <c r="EF29" s="543" t="str">
        <f>IF(ISBLANK('Nicaragua 2012'!$H$76),"",'Nicaragua 2012'!$H$76)</f>
        <v>No</v>
      </c>
      <c r="EG29" s="543" t="str">
        <f>IF(ISBLANK('Nicaragua 2012'!$H$77),"",'Nicaragua 2012'!$H$77)</f>
        <v/>
      </c>
      <c r="EH29" s="543" t="str">
        <f>IF(ISBLANK('Nicaragua 2012'!$D$78),"",'Nicaragua 2012'!$D$78)</f>
        <v/>
      </c>
      <c r="EI29" s="545"/>
      <c r="EJ29" s="546" t="str">
        <f>IF(ISBLANK('Nicaragua 2012'!$H$80),"",'Nicaragua 2012'!$H$80)</f>
        <v>Yes</v>
      </c>
      <c r="EK29" s="546" t="str">
        <f>IF(ISBLANK('Nicaragua 2012'!$C$83),"",'Nicaragua 2012'!$C$83)</f>
        <v>Plan para la disponibilidad asegurada de insumos en SSR (Plan for sexual and reproductive health commodity security)</v>
      </c>
      <c r="EL29" s="546" t="str">
        <f>IF(ISBLANK('Nicaragua 2012'!$D$83),"",'Nicaragua 2012'!$D$83)</f>
        <v>2008-2012</v>
      </c>
      <c r="EM29" s="546" t="str">
        <f>IF(ISBLANK('Nicaragua 2012'!$F$83),"",'Nicaragua 2012'!$F$83)</f>
        <v>Yes</v>
      </c>
      <c r="EN29" s="546" t="str">
        <f>IF(ISBLANK('Nicaragua 2012'!$G$83),"",'Nicaragua 2012'!$G$83)</f>
        <v>Yes</v>
      </c>
      <c r="EO29" s="546" t="str">
        <f>IF(ISBLANK('Nicaragua 2012'!$F$84),"",'Nicaragua 2012'!$F$84)</f>
        <v>Yes</v>
      </c>
      <c r="EP29" s="546" t="str">
        <f>IF(ISBLANK('Nicaragua 2012'!$E$85),"",'Nicaragua 2012'!$E$85)</f>
        <v xml:space="preserve">NGO, social marketing, commercial </v>
      </c>
      <c r="EQ29" s="546">
        <f>IF(ISBLANK('Nicaragua 2012'!$E$86),"",'Nicaragua 2012'!$E$86)</f>
        <v>0.15</v>
      </c>
      <c r="ER29" s="546" t="str">
        <f>IF(ISBLANK('Nicaragua 2012'!$H$87),"",'Nicaragua 2012'!$H$87)</f>
        <v>No</v>
      </c>
      <c r="ES29" s="546" t="str">
        <f>IF(ISBLANK('Nicaragua 2012'!$D$88),"",'Nicaragua 2012'!$D$88)</f>
        <v>N/A</v>
      </c>
      <c r="ET29" s="546" t="str">
        <f>IF(ISBLANK('Nicaragua 2012'!$H$89),"",'Nicaragua 2012'!$H$89)</f>
        <v>Yes</v>
      </c>
      <c r="EU29" s="546" t="str">
        <f>IF(ISBLANK('Nicaragua 2012'!$D$90),"",'Nicaragua 2012'!$D$90)</f>
        <v>Politica general de salud, norma de planificación familiar (general health policy, family planning norm) support all sectors.</v>
      </c>
      <c r="EV29" s="546" t="str">
        <f>IF(ISBLANK('Nicaragua 2012'!$H$91),"",'Nicaragua 2012'!$H$91)</f>
        <v>No</v>
      </c>
      <c r="EW29" s="546" t="str">
        <f>IF(ISBLANK('Nicaragua 2012'!$C$94),"",'Nicaragua 2012'!$C$94)</f>
        <v/>
      </c>
      <c r="EX29" s="546" t="str">
        <f>IF(ISBLANK('Nicaragua 2012'!$E$94),"",'Nicaragua 2012'!$E$94)</f>
        <v/>
      </c>
      <c r="EY29" s="546" t="str">
        <f>IF(ISBLANK('Nicaragua 2012'!$G$94),"",'Nicaragua 2012'!$G$94)</f>
        <v/>
      </c>
      <c r="EZ29" s="546" t="str">
        <f>IF(ISBLANK('Nicaragua 2012'!$C$95),"",'Nicaragua 2012'!$C$95)</f>
        <v/>
      </c>
      <c r="FA29" s="546" t="str">
        <f>IF(ISBLANK('Nicaragua 2012'!$E$95),"",'Nicaragua 2012'!$E$95)</f>
        <v/>
      </c>
      <c r="FB29" s="546" t="str">
        <f>IF(ISBLANK('Nicaragua 2012'!$G$95),"",'Nicaragua 2012'!$G$95)</f>
        <v/>
      </c>
      <c r="FC29" s="546" t="str">
        <f>IF(ISBLANK('Nicaragua 2012'!$C$96),"",'Nicaragua 2012'!$C$96)</f>
        <v/>
      </c>
      <c r="FD29" s="546" t="str">
        <f>IF(ISBLANK('Nicaragua 2012'!$E$96),"",'Nicaragua 2012'!$E$96)</f>
        <v/>
      </c>
      <c r="FE29" s="546" t="str">
        <f>IF(ISBLANK('Nicaragua 2012'!$G$96),"",'Nicaragua 2012'!$G$96)</f>
        <v/>
      </c>
      <c r="FF29" s="550"/>
      <c r="FG29" s="546" t="str">
        <f>IF(ISBLANK('Nicaragua 2012'!$D$99),"",'Nicaragua 2012'!$D$99)</f>
        <v>No</v>
      </c>
      <c r="FH29" s="546" t="str">
        <f>IF(ISBLANK('Nicaragua 2012'!$E$99),"",'Nicaragua 2012'!$E$99)</f>
        <v/>
      </c>
      <c r="FI29" s="546" t="str">
        <f>IF(ISBLANK('Nicaragua 2012'!$H$99),"",'Nicaragua 2012'!$H$99)</f>
        <v/>
      </c>
      <c r="FJ29" s="546" t="str">
        <f>IF(ISBLANK('Nicaragua 2012'!$D$100),"",'Nicaragua 2012'!$D$100)</f>
        <v>No</v>
      </c>
      <c r="FK29" s="546" t="str">
        <f>IF(ISBLANK('Nicaragua 2012'!$E$100),"",'Nicaragua 2012'!$E$100)</f>
        <v/>
      </c>
      <c r="FL29" s="546" t="str">
        <f>IF(ISBLANK('Nicaragua 2012'!$H$100),"",'Nicaragua 2012'!$H$100)</f>
        <v/>
      </c>
      <c r="FM29" s="546" t="str">
        <f>IF(ISBLANK('Nicaragua 2012'!$D$101),"",'Nicaragua 2012'!$D$101)</f>
        <v>No</v>
      </c>
      <c r="FN29" s="546" t="str">
        <f>IF(ISBLANK('Nicaragua 2012'!$E$101),"",'Nicaragua 2012'!$E$101)</f>
        <v/>
      </c>
      <c r="FO29" s="546" t="str">
        <f>IF(ISBLANK('Nicaragua 2012'!$H$101),"",'Nicaragua 2012'!$H$101)</f>
        <v/>
      </c>
      <c r="FP29" s="547"/>
      <c r="FQ29" s="546" t="str">
        <f>IF(ISBLANK('Nicaragua 2012'!$G$104),"",'Nicaragua 2012'!$G$104)</f>
        <v>No</v>
      </c>
      <c r="FR29" s="546" t="str">
        <f>IF(ISBLANK('Nicaragua 2012'!$G$105),"",'Nicaragua 2012'!$G$105)</f>
        <v>No</v>
      </c>
      <c r="FS29" s="546" t="str">
        <f>IF(ISBLANK('Nicaragua 2012'!$G$106),"",'Nicaragua 2012'!$G$106)</f>
        <v>N/A</v>
      </c>
      <c r="FT29" s="546" t="str">
        <f>IF(ISBLANK('Nicaragua 2012'!$D$107),"",'Nicaragua 2012'!$D$107)</f>
        <v>N/A</v>
      </c>
      <c r="FU29" s="547"/>
      <c r="FV29" s="546" t="str">
        <f>IF(ISBLANK('Nicaragua 2012'!$G$109),"",'Nicaragua 2012'!$G$109)</f>
        <v>Yes</v>
      </c>
      <c r="FW29" s="546" t="str">
        <f>IF(ISBLANK('Nicaragua 2012'!$G$110),"",'Nicaragua 2012'!$G$110)</f>
        <v>Yes</v>
      </c>
      <c r="FX29" s="546" t="str">
        <f>IF(ISBLANK('Nicaragua 2012'!$G$111),"",'Nicaragua 2012'!$G$111)</f>
        <v>Yes</v>
      </c>
      <c r="FY29" s="546" t="str">
        <f>IF(ISBLANK('Nicaragua 2012'!$G$112),"",'Nicaragua 2012'!$G$112)</f>
        <v>No</v>
      </c>
      <c r="FZ29" s="546" t="str">
        <f>IF(ISBLANK('Nicaragua 2012'!$G$113),"",'Nicaragua 2012'!$G$113)</f>
        <v>Yes</v>
      </c>
      <c r="GA29" s="546" t="str">
        <f>IF(ISBLANK('Nicaragua 2012'!$G$114),"",'Nicaragua 2012'!$G$114)</f>
        <v>Yes</v>
      </c>
      <c r="GB29" s="546" t="str">
        <f>IF(ISBLANK('Nicaragua 2012'!$G$115),"",'Nicaragua 2012'!$G$115)</f>
        <v>No</v>
      </c>
      <c r="GC29" s="546" t="str">
        <f>IF(ISBLANK('Nicaragua 2012'!$G$116),"",'Nicaragua 2012'!$G$116)</f>
        <v>No</v>
      </c>
      <c r="GD29" s="546" t="str">
        <f>IF(ISBLANK('Nicaragua 2012'!$G$117),"",'Nicaragua 2012'!$G$117)</f>
        <v>Yes</v>
      </c>
      <c r="GE29" s="546" t="str">
        <f>IF(ISBLANK('Nicaragua 2012'!$G$118),"",'Nicaragua 2012'!$G$118)</f>
        <v>Don't know</v>
      </c>
      <c r="GF29" s="546" t="str">
        <f>IF(ISBLANK('Nicaragua 2012'!$F$119),"",'Nicaragua 2012'!$F$119)</f>
        <v>Don't know</v>
      </c>
      <c r="GG29" s="546">
        <f>IF(ISBLANK('Nicaragua 2012'!$F$120),"",'Nicaragua 2012'!$F$120)</f>
        <v>2011</v>
      </c>
      <c r="GH29" s="546" t="str">
        <f>IF(ISBLANK('Nicaragua 2012'!$D$121),"",'Nicaragua 2012'!$D$121)</f>
        <v>Lista básica de medicamentos (basic medicine list)</v>
      </c>
      <c r="GI29" s="546" t="str">
        <f>IF(ISBLANK('Nicaragua 2012'!$D$122),"",'Nicaragua 2012'!$D$122)</f>
        <v/>
      </c>
      <c r="GJ29" s="547"/>
      <c r="GK29" s="546">
        <f>IF(ISBLANK('Nicaragua 2012'!$F$124),"",'Nicaragua 2012'!$F$124)</f>
        <v>2009</v>
      </c>
      <c r="GL29" s="546" t="str">
        <f>IF(ISBLANK('Nicaragua 2012'!$G$125),"",'Nicaragua 2012'!$G$125)</f>
        <v>No</v>
      </c>
      <c r="GM29" s="546" t="str">
        <f>IF(ISBLANK('Nicaragua 2012'!$G$126),"",'Nicaragua 2012'!$G$126)</f>
        <v>No</v>
      </c>
      <c r="GN29" s="546" t="str">
        <f>IF(ISBLANK('Nicaragua 2012'!$G$127),"",'Nicaragua 2012'!$G$127)</f>
        <v>No</v>
      </c>
      <c r="GO29" s="546" t="str">
        <f>IF(ISBLANK('Nicaragua 2012'!$G$128),"",'Nicaragua 2012'!$G$128)</f>
        <v>No</v>
      </c>
      <c r="GP29" s="546" t="str">
        <f>IF(ISBLANK('Nicaragua 2012'!$D$129),"",'Nicaragua 2012'!$D$129)</f>
        <v/>
      </c>
      <c r="GQ29" s="555"/>
      <c r="GR29" s="548" t="str">
        <f>IF(ISBLANK('Nicaragua 2012'!$G$131),"",'Nicaragua 2012'!$G$131)</f>
        <v>No</v>
      </c>
      <c r="GS29" s="549"/>
      <c r="GT29" s="548" t="str">
        <f>IF(ISBLANK('Nicaragua 2012'!$G$133),"",'Nicaragua 2012'!$G$133)</f>
        <v>No</v>
      </c>
      <c r="GU29" s="548" t="str">
        <f>IF(ISBLANK('Nicaragua 2012'!$G$134),"",'Nicaragua 2012'!$G$134)</f>
        <v>N/A</v>
      </c>
      <c r="GV29" s="548" t="str">
        <f>IF(ISBLANK('Nicaragua 2012'!$G$135),"",'Nicaragua 2012'!$G$135)</f>
        <v>No</v>
      </c>
      <c r="GW29" s="548" t="str">
        <f>IF(ISBLANK('Nicaragua 2012'!$G$136),"",'Nicaragua 2012'!$G$136)</f>
        <v>N/A</v>
      </c>
      <c r="GX29" s="548" t="str">
        <f>IF(ISBLANK('Nicaragua 2012'!$G$137),"",'Nicaragua 2012'!$G$137)</f>
        <v>No</v>
      </c>
      <c r="GY29" s="548" t="str">
        <f>IF(ISBLANK('Nicaragua 2012'!$G$138),"",'Nicaragua 2012'!$G$138)</f>
        <v>No</v>
      </c>
      <c r="GZ29" s="548" t="str">
        <f>IF(ISBLANK('Nicaragua 2012'!$G$139),"",'Nicaragua 2012'!$G$139)</f>
        <v>N/A</v>
      </c>
      <c r="HA29" s="548" t="str">
        <f>IF(ISBLANK('Nicaragua 2012'!$G$140),"",'Nicaragua 2012'!$G$140)</f>
        <v>N/A</v>
      </c>
      <c r="HB29" s="548" t="str">
        <f>IF(ISBLANK('Nicaragua 2012'!$G$141),"",'Nicaragua 2012'!$G$141)</f>
        <v>No</v>
      </c>
      <c r="HC29" s="548" t="str">
        <f>IF(ISBLANK('Nicaragua 2012'!$F$142),"",'Nicaragua 2012'!$F$142)</f>
        <v>1/11 - 12/11</v>
      </c>
      <c r="HD29" s="548" t="str">
        <f>IF(ISBLANK('Nicaragua 2012'!$F$143),"",'Nicaragua 2012'!$F$143)</f>
        <v xml:space="preserve">Warehouse reports </v>
      </c>
      <c r="HE29" s="549"/>
      <c r="HF29" s="548" t="str">
        <f>IF(ISBLANK('Nicaragua 2012'!$G$145),"",'Nicaragua 2012'!$G$145)</f>
        <v>No</v>
      </c>
      <c r="HG29" s="548" t="str">
        <f>IF(ISBLANK('Nicaragua 2012'!$G$146),"",'Nicaragua 2012'!$G$146)</f>
        <v>No</v>
      </c>
      <c r="HH29" s="551" t="str">
        <f>IF(ISBLANK('Nicaragua 2012'!$D$147),"",'Nicaragua 2012'!$D$147)</f>
        <v/>
      </c>
      <c r="HI29" s="1111" t="s">
        <v>502</v>
      </c>
    </row>
    <row r="30" spans="1:217" ht="39.950000000000003" customHeight="1">
      <c r="A30" s="263" t="s">
        <v>526</v>
      </c>
      <c r="B30" s="154"/>
      <c r="C30" s="536" t="str">
        <f>IF(ISBLANK('Nigeria 2012'!$H$12),"",'Nigeria 2012'!$H$12)</f>
        <v>Yes</v>
      </c>
      <c r="D30" s="536" t="str">
        <f>IF(ISBLANK('Nigeria 2012'!$D$13),"",'Nigeria 2012'!$D$13)</f>
        <v>Reproductive Health Commodity Security (RHCS) Stakeholders' Committee</v>
      </c>
      <c r="E30" s="557"/>
      <c r="F30" s="536" t="str">
        <f>IF(ISBLANK('Nigeria 2012'!$D$15),"",'Nigeria 2012'!$D$15)</f>
        <v>Yes</v>
      </c>
      <c r="G30" s="536" t="str">
        <f>IF(ISBLANK('Nigeria 2012'!$F$15),"",'Nigeria 2012'!$F$15)</f>
        <v>Society for Family Health</v>
      </c>
      <c r="H30" s="536" t="str">
        <f>IF(ISBLANK('Nigeria 2012'!$D$16),"",'Nigeria 2012'!$D$16)</f>
        <v>Yes</v>
      </c>
      <c r="I30" s="536" t="str">
        <f>IF(ISBLANK('Nigeria 2012'!$F$16),"",'Nigeria 2012'!$F$16)</f>
        <v>Planned Parenthood Federation, Nigeria Urban Reproductive Health Initiative, Association for Reproductive and Family Health</v>
      </c>
      <c r="J30" s="536" t="str">
        <f>IF(ISBLANK('Nigeria 2012'!$D$17),"",'Nigeria 2012'!$D$17)</f>
        <v>Yes</v>
      </c>
      <c r="K30" s="536" t="str">
        <f>IF(ISBLANK('Nigeria 2012'!$F$17),"",'Nigeria 2012'!$F$17)</f>
        <v>Pharmaceutical Society of Nigeria (PSN), Society of Gynaecologists and Obstetricians of Nigeria (SOGON), Nigeria Medical Association</v>
      </c>
      <c r="L30" s="536" t="str">
        <f>IF(ISBLANK('Nigeria 2012'!$D$18),"",'Nigeria 2012'!$D$18)</f>
        <v>Yes</v>
      </c>
      <c r="M30" s="536" t="str">
        <f>IF(ISBLANK('Nigeria 2012'!$F$18),"",'Nigeria 2012'!$F$18)</f>
        <v>USAID, DfID, CIDA</v>
      </c>
      <c r="N30" s="536" t="str">
        <f>IF(ISBLANK('Nigeria 2012'!$D$19),"",'Nigeria 2012'!$D$19)</f>
        <v>Yes</v>
      </c>
      <c r="O30" s="536" t="str">
        <f>IF(ISBLANK('Nigeria 2012'!$F$19),"",'Nigeria 2012'!$F$19)</f>
        <v>UNFPA</v>
      </c>
      <c r="P30" s="536" t="str">
        <f>IF(ISBLANK('Nigeria 2012'!$D$20),"",'Nigeria 2012'!$D$20)</f>
        <v>Yes</v>
      </c>
      <c r="Q30" s="536" t="str">
        <f>IF(ISBLANK('Nigeria 2012'!$F$20),"",'Nigeria 2012'!$F$20)</f>
        <v>Family Health Department, National Agency for Food and Drug Administration and Control (NAFDAC), National Health Insurance Services</v>
      </c>
      <c r="R30" s="536" t="str">
        <f>IF(ISBLANK('Nigeria 2012'!$D$21),"",'Nigeria 2012'!$D$21)</f>
        <v>Yes</v>
      </c>
      <c r="S30" s="536" t="str">
        <f>IF(ISBLANK('Nigeria 2012'!$F$21),"",'Nigeria 2012'!$F$21)</f>
        <v>Central Contraceptives Warehouse (CCW)</v>
      </c>
      <c r="T30" s="536" t="str">
        <f>IF(ISBLANK('Nigeria 2012'!$D$22),"",'Nigeria 2012'!$D$22)</f>
        <v>Yes</v>
      </c>
      <c r="U30" s="536" t="str">
        <f>IF(ISBLANK('Nigeria 2012'!$F$22),"",'Nigeria 2012'!$F$22)</f>
        <v>Federal Ministry of Finance and Department of Planning, Research and Statistics</v>
      </c>
      <c r="V30" s="536" t="str">
        <f>IF(ISBLANK('Nigeria 2012'!$D$23),"",'Nigeria 2012'!$D$23)</f>
        <v>Yes</v>
      </c>
      <c r="W30" s="536" t="str">
        <f>IF(ISBLANK('Nigeria 2012'!$F$23),"",'Nigeria 2012'!$F$23)</f>
        <v>USAID I DELIVER PROJECT, USAID Targeted States High  Impact Project (TSHIP), FHI</v>
      </c>
      <c r="X30" s="536" t="str">
        <f>IF(ISBLANK('Nigeria 2012'!$H$24),"",'Nigeria 2012'!$H$24)</f>
        <v>1-2 times</v>
      </c>
      <c r="Y30" s="536" t="str">
        <f>IF(ISBLANK('Nigeria 2012'!$H$25),"",'Nigeria 2012'!$H$25)</f>
        <v>No</v>
      </c>
      <c r="Z30" s="536" t="str">
        <f>IF(ISBLANK('Nigeria 2012'!$D$26),"",'Nigeria 2012'!$D$26)</f>
        <v>Yes</v>
      </c>
      <c r="AA30" s="536" t="str">
        <f>IF(ISBLANK('Nigeria 2012'!$F$26),"",'Nigeria 2012'!$F$26)</f>
        <v>Association for Reproductive and Family Health</v>
      </c>
      <c r="AB30" s="536" t="str">
        <f>IF(ISBLANK('Nigeria 2012'!$H$26),"",'Nigeria 2012'!$H$26)</f>
        <v>Chief Executive Officer</v>
      </c>
      <c r="AC30" s="155"/>
      <c r="AD30" s="537" t="str">
        <f>IF(ISBLANK('Nigeria 2012'!$F$28),"",'Nigeria 2012'!$F$28)</f>
        <v>January</v>
      </c>
      <c r="AE30" s="537" t="str">
        <f>IF(ISBLANK('Nigeria 2012'!$H$28),"",'Nigeria 2012'!$H$28)</f>
        <v>December</v>
      </c>
      <c r="AF30" s="538">
        <f>IF(ISBLANK('Nigeria 2012'!$G$29),"",'Nigeria 2012'!$G$29)</f>
        <v>9030358.2599999998</v>
      </c>
      <c r="AG30" s="535" t="str">
        <f>IF(ISBLANK('Nigeria 2012'!$E$30),"",'Nigeria 2012'!$E$30)</f>
        <v>01/11 - 12/11</v>
      </c>
      <c r="AH30" s="535" t="str">
        <f>IF(ISBLANK('Nigeria 2012'!$G$30),"",'Nigeria 2012'!$G$30)</f>
        <v>USAID I DELIVER PROJECT</v>
      </c>
      <c r="AI30" s="535" t="str">
        <f>IF(ISBLANK('Nigeria 2012'!$H$31),"",'Nigeria 2012'!$H$31)</f>
        <v>Yes</v>
      </c>
      <c r="AJ30" s="538" t="str">
        <f>IF(ISBLANK('Nigeria 2012'!$H$32),"",'Nigeria 2012'!$H$32)</f>
        <v>Yes</v>
      </c>
      <c r="AK30" s="538">
        <f>IF(ISBLANK('Nigeria 2012'!$E$35),"",'Nigeria 2012'!$E$35)</f>
        <v>10700000</v>
      </c>
      <c r="AL30" s="537" t="str">
        <f>IF(ISBLANK('Nigeria 2012'!$F$35),"",'Nigeria 2012'!$F$35)</f>
        <v>01/11 - 12/11</v>
      </c>
      <c r="AM30" s="537" t="str">
        <f>IF(ISBLANK('Nigeria 2012'!$G$35),"",'Nigeria 2012'!$G$35)</f>
        <v>RHCS TWG meeting reports</v>
      </c>
      <c r="AN30" s="537" t="str">
        <f>IF(ISBLANK('Nigeria 2012'!$H$35),"",'Nigeria 2012'!$H$35)</f>
        <v>1.2 M-CIDA, 2M-UNFPA, 4.5M-DFID, 3M-MDG</v>
      </c>
      <c r="AO30" s="537" t="str">
        <f>IF(ISBLANK('Nigeria 2012'!$H$37),"",'Nigeria 2012'!$H$37)</f>
        <v>Yes</v>
      </c>
      <c r="AP30" s="537" t="str">
        <f>IF(ISBLANK('Nigeria 2012'!$D$40),"",'Nigeria 2012'!$D$40)</f>
        <v>No</v>
      </c>
      <c r="AQ30" s="537" t="str">
        <f>IF(ISBLANK('Nigeria 2012'!$D$41),"",'Nigeria 2012'!$D$41)</f>
        <v>N/A</v>
      </c>
      <c r="AR30" s="538">
        <f>IF(ISBLANK('Nigeria 2012'!$E$40),"",'Nigeria 2012'!$E$40)</f>
        <v>0</v>
      </c>
      <c r="AS30" s="552" t="str">
        <f>IF(ISBLANK('Nigeria 2012'!$F$40),"",'Nigeria 2012'!$F$40)</f>
        <v>01/11 - 12/11</v>
      </c>
      <c r="AT30" s="538" t="str">
        <f>IF(ISBLANK('Nigeria 2012'!$G$40),"",'Nigeria 2012'!$G$40)</f>
        <v>Procurement and Supply Management Tracking Tool</v>
      </c>
      <c r="AU30" s="537" t="str">
        <f>IF(ISBLANK('Nigeria 2012'!$H$40),"",'Nigeria 2012'!$H$40)</f>
        <v/>
      </c>
      <c r="AV30" s="537" t="str">
        <f>IF(ISBLANK('Nigeria 2012'!$D$42),"",'Nigeria 2012'!$D$42)</f>
        <v>Yes</v>
      </c>
      <c r="AW30" s="538" t="str">
        <f>IF(ISBLANK('Nigeria 2012'!$D$43),"",'Nigeria 2012'!$D$43)</f>
        <v>$1.2 million from Canadian International Development Agency and $2 million from UNFPA (likely spent in 2011)</v>
      </c>
      <c r="AX30" s="538">
        <f>IF(ISBLANK('Nigeria 2012'!$E$42),"",'Nigeria 2012'!$E$42)</f>
        <v>3200000</v>
      </c>
      <c r="AY30" s="552" t="str">
        <f>IF(ISBLANK('Nigeria 2012'!$F$42),"",'Nigeria 2012'!$F$42)</f>
        <v>01/11 - 12/11</v>
      </c>
      <c r="AZ30" s="538" t="str">
        <f>IF(ISBLANK('Nigeria 2012'!$G$42),"",'Nigeria 2012'!$G$42)</f>
        <v>Procurement and Supply Management Tracking Tool and UNFPA</v>
      </c>
      <c r="BA30" s="537" t="str">
        <f>IF(ISBLANK('Nigeria 2012'!$H$42),"",'Nigeria 2012'!$H$42)</f>
        <v>There were delays in UNFPA procurement processes in 2011. Funds donated by DFID were not spent in 2011. They were rolled over into 2012. GON funds allocated for 2011 were also spent in 2012.</v>
      </c>
      <c r="BB30" s="539">
        <f>IF(ISBLANK('Nigeria 2012'!$E$44),"",'Nigeria 2012'!$E$44)</f>
        <v>3200000</v>
      </c>
      <c r="BC30" s="537" t="str">
        <f>IF(ISBLANK('Nigeria 2012'!$H$44),"",'Nigeria 2012'!$H$44)</f>
        <v/>
      </c>
      <c r="BD30" s="540"/>
      <c r="BE30" s="537" t="str">
        <f>IF(ISBLANK('Nigeria 2012'!$D$48),"",'Nigeria 2012'!$D$48)</f>
        <v>No</v>
      </c>
      <c r="BF30" s="538" t="str">
        <f>IF(ISBLANK('Nigeria 2012'!$D$49),"",'Nigeria 2012'!$D$49)</f>
        <v>N/A</v>
      </c>
      <c r="BG30" s="538">
        <f>IF(ISBLANK('Nigeria 2012'!$E$48),"",'Nigeria 2012'!$E$48)</f>
        <v>0</v>
      </c>
      <c r="BH30" s="538" t="str">
        <f>IF(ISBLANK('Nigeria 2012'!$F$48),"",'Nigeria 2012'!$F$48)</f>
        <v>01/11 - 12/11</v>
      </c>
      <c r="BI30" s="538" t="str">
        <f>IF(ISBLANK('Nigeria 2012'!$G$48),"",'Nigeria 2012'!$G$48)</f>
        <v/>
      </c>
      <c r="BJ30" s="537" t="str">
        <f>IF(ISBLANK('Nigeria 2012'!$H$48),"",'Nigeria 2012'!$H$48)</f>
        <v/>
      </c>
      <c r="BK30" s="537" t="str">
        <f>IF(ISBLANK('Nigeria 2012'!$D$50),"",'Nigeria 2012'!$D$50)</f>
        <v>No</v>
      </c>
      <c r="BL30" s="538">
        <f>IF(ISBLANK('Nigeria 2012'!$E$50),"",'Nigeria 2012'!$E$50)</f>
        <v>0</v>
      </c>
      <c r="BM30" s="538" t="str">
        <f>IF(ISBLANK('Nigeria 2012'!$F$50),"",'Nigeria 2012'!$F$50)</f>
        <v>01/11 - 12/11</v>
      </c>
      <c r="BN30" s="538" t="str">
        <f>IF(ISBLANK('Nigeria 2012'!$G$50),"",'Nigeria 2012'!$G$50)</f>
        <v/>
      </c>
      <c r="BO30" s="538" t="str">
        <f>IF(ISBLANK('Nigeria 2012'!$H$50),"",'Nigeria 2012'!$H$50)</f>
        <v/>
      </c>
      <c r="BP30" s="537" t="str">
        <f>IF(ISBLANK('Nigeria 2012'!$D$51),"",'Nigeria 2012'!$D$51)</f>
        <v>No</v>
      </c>
      <c r="BQ30" s="538">
        <f>IF(ISBLANK('Nigeria 2012'!$E$51),"",'Nigeria 2012'!$E$51)</f>
        <v>0</v>
      </c>
      <c r="BR30" s="537" t="str">
        <f>IF(ISBLANK('Nigeria 2012'!$F$51),"",'Nigeria 2012'!$F$51)</f>
        <v>01/11 - 12/11</v>
      </c>
      <c r="BS30" s="538" t="str">
        <f>IF(ISBLANK('Nigeria 2012'!$G$51),"",'Nigeria 2012'!$G$51)</f>
        <v/>
      </c>
      <c r="BT30" s="538" t="str">
        <f>IF(ISBLANK('Nigeria 2012'!$H$51),"",'Nigeria 2012'!$H$51)</f>
        <v/>
      </c>
      <c r="BU30" s="539">
        <f>IF(ISBLANK('Nigeria 2012'!$E$52),"",'Nigeria 2012'!$E$52)</f>
        <v>0</v>
      </c>
      <c r="BV30" s="538" t="str">
        <f>IF(ISBLANK('Nigeria 2012'!$H$52),"",'Nigeria 2012'!$H$52)</f>
        <v/>
      </c>
      <c r="BW30" s="541">
        <f>IF(ISBLANK('Nigeria 2012'!$F$55),"",'Nigeria 2012'!$F$55)</f>
        <v>1</v>
      </c>
      <c r="BX30" s="537" t="str">
        <f>IF(ISBLANK('Nigeria 2012'!$G$55),"",'Nigeria 2012'!$G$55)</f>
        <v/>
      </c>
      <c r="BY30" s="541">
        <f>IF(ISBLANK('Nigeria 2012'!$F$56),"",'Nigeria 2012'!$F$56)</f>
        <v>0.35436024882583123</v>
      </c>
      <c r="BZ30" s="537" t="str">
        <f>IF(ISBLANK('Nigeria 2012'!$G$56),"",'Nigeria 2012'!$G$56)</f>
        <v/>
      </c>
      <c r="CA30" s="537" t="str">
        <f>IF(ISBLANK('Nigeria 2012'!$F$57),"",'Nigeria 2012'!$F$57)</f>
        <v/>
      </c>
      <c r="CB30" s="537" t="str">
        <f>IF(ISBLANK('Nigeria 2012'!$G$57),"",'Nigeria 2012'!$G$57)</f>
        <v/>
      </c>
      <c r="CC30" s="537" t="str">
        <f>IF(ISBLANK('Nigeria 2012'!$F$59),"",'Nigeria 2012'!$F$59)</f>
        <v>Third-party agent (e.g., UNFPA, Crown Agents)</v>
      </c>
      <c r="CD30" s="537" t="str">
        <f>IF(ISBLANK('Nigeria 2012'!$F$60),"",'Nigeria 2012'!$F$60)</f>
        <v>UNFPA</v>
      </c>
      <c r="CE30" s="537" t="str">
        <f>IF(ISBLANK('Nigeria 2012'!$F$61),"",'Nigeria 2012'!$F$61)</f>
        <v>No</v>
      </c>
      <c r="CF30" s="537" t="str">
        <f>IF(ISBLANK('Nigeria 2012'!$D$62),"",'Nigeria 2012'!$D$62)</f>
        <v/>
      </c>
      <c r="CG30" s="262"/>
      <c r="CH30" s="542"/>
      <c r="CI30" s="543" t="str">
        <f>IF(ISBLANK('Nigeria 2012'!$D$66),"",'Nigeria 2012'!$D$66)</f>
        <v>Yes</v>
      </c>
      <c r="CJ30" s="543" t="str">
        <f>IF(ISBLANK('Nigeria 2012'!$D$67),"",'Nigeria 2012'!$D$67)</f>
        <v>Yes</v>
      </c>
      <c r="CK30" s="543" t="str">
        <f>IF(ISBLANK('Nigeria 2012'!$D$68),"",'Nigeria 2012'!$D$68)</f>
        <v>Yes</v>
      </c>
      <c r="CL30" s="543" t="str">
        <f>IF(ISBLANK('Nigeria 2012'!$D$69),"",'Nigeria 2012'!$D$69)</f>
        <v>Yes</v>
      </c>
      <c r="CM30" s="543" t="str">
        <f>IF(ISBLANK('Nigeria 2012'!$D$70),"",'Nigeria 2012'!$D$70)</f>
        <v>Yes</v>
      </c>
      <c r="CN30" s="543" t="str">
        <f>IF(ISBLANK('Nigeria 2012'!$D$71),"",'Nigeria 2012'!$D$71)</f>
        <v>Yes</v>
      </c>
      <c r="CO30" s="543" t="str">
        <f>IF(ISBLANK('Nigeria 2012'!$D$72),"",'Nigeria 2012'!$D$72)</f>
        <v>Yes</v>
      </c>
      <c r="CP30" s="543" t="str">
        <f>IF(ISBLANK('Nigeria 2012'!$D$73),"",'Nigeria 2012'!$D$73)</f>
        <v>Yes</v>
      </c>
      <c r="CQ30" s="543" t="str">
        <f>IF(ISBLANK('Nigeria 2012'!$D$74),"",'Nigeria 2012'!$D$74)</f>
        <v>Yes</v>
      </c>
      <c r="CR30" s="543" t="str">
        <f>IF(ISBLANK('Nigeria 2012'!$D$75),"",'Nigeria 2012'!$D$75)</f>
        <v>Yes</v>
      </c>
      <c r="CS30" s="543" t="str">
        <f>IF(ISBLANK('Nigeria 2012'!$D$76),"",'Nigeria 2012'!$D$76)</f>
        <v>Yes</v>
      </c>
      <c r="CT30" s="543" t="str">
        <f>IF(ISBLANK('Nigeria 2012'!$D$77),"",'Nigeria 2012'!$D$77)</f>
        <v>No</v>
      </c>
      <c r="CU30" s="542"/>
      <c r="CV30" s="543" t="str">
        <f>IF(ISBLANK('Nigeria 2012'!$F$66),"",'Nigeria 2012'!$F$66)</f>
        <v>Yes</v>
      </c>
      <c r="CW30" s="543" t="str">
        <f>IF(ISBLANK('Nigeria 2012'!$F$67),"",'Nigeria 2012'!$F$67)</f>
        <v>Yes</v>
      </c>
      <c r="CX30" s="543" t="str">
        <f>IF(ISBLANK('Nigeria 2012'!$F$68),"",'Nigeria 2012'!$F$68)</f>
        <v>Yes</v>
      </c>
      <c r="CY30" s="543" t="str">
        <f>IF(ISBLANK('Nigeria 2012'!$F$69),"",'Nigeria 2012'!$F$69)</f>
        <v>Yes</v>
      </c>
      <c r="CZ30" s="543" t="str">
        <f>IF(ISBLANK('Nigeria 2012'!$F$70),"",'Nigeria 2012'!$F$70)</f>
        <v>Yes</v>
      </c>
      <c r="DA30" s="543" t="str">
        <f>IF(ISBLANK('Nigeria 2012'!$F$71),"",'Nigeria 2012'!$F$71)</f>
        <v>Yes</v>
      </c>
      <c r="DB30" s="543" t="str">
        <f>IF(ISBLANK('Nigeria 2012'!$F$72),"",'Nigeria 2012'!$F$72)</f>
        <v>Yes</v>
      </c>
      <c r="DC30" s="543" t="str">
        <f>IF(ISBLANK('Nigeria 2012'!$F$73),"",'Nigeria 2012'!$F$73)</f>
        <v>No</v>
      </c>
      <c r="DD30" s="543" t="str">
        <f>IF(ISBLANK('Nigeria 2012'!$F$74),"",'Nigeria 2012'!$F$74)</f>
        <v>Yes</v>
      </c>
      <c r="DE30" s="543" t="str">
        <f>IF(ISBLANK('Nigeria 2012'!$F$75),"",'Nigeria 2012'!$F$75)</f>
        <v>Yes</v>
      </c>
      <c r="DF30" s="543" t="str">
        <f>IF(ISBLANK('Nigeria 2012'!$F$76),"",'Nigeria 2012'!$F$76)</f>
        <v>No</v>
      </c>
      <c r="DG30" s="543" t="str">
        <f>IF(ISBLANK('Nigeria 2012'!$F$77),"",'Nigeria 2012'!$F$77)</f>
        <v/>
      </c>
      <c r="DH30" s="544"/>
      <c r="DI30" s="543" t="str">
        <f>IF(ISBLANK('Nigeria 2012'!$G$66),"",'Nigeria 2012'!$G$66)</f>
        <v>Yes</v>
      </c>
      <c r="DJ30" s="543" t="str">
        <f>IF(ISBLANK('Nigeria 2012'!$G$67),"",'Nigeria 2012'!$G$67)</f>
        <v>Yes</v>
      </c>
      <c r="DK30" s="543" t="str">
        <f>IF(ISBLANK('Nigeria 2012'!$G$68),"",'Nigeria 2012'!$G$68)</f>
        <v>Yes</v>
      </c>
      <c r="DL30" s="543" t="str">
        <f>IF(ISBLANK('Nigeria 2012'!$G$69),"",'Nigeria 2012'!$G$69)</f>
        <v>Yes</v>
      </c>
      <c r="DM30" s="543" t="str">
        <f>IF(ISBLANK('Nigeria 2012'!$G$70),"",'Nigeria 2012'!$G$70)</f>
        <v>Yes</v>
      </c>
      <c r="DN30" s="543" t="str">
        <f>IF(ISBLANK('Nigeria 2012'!$G$71),"",'Nigeria 2012'!$G$71)</f>
        <v>Yes</v>
      </c>
      <c r="DO30" s="543" t="str">
        <f>IF(ISBLANK('Nigeria 2012'!$G$72),"",'Nigeria 2012'!$G$72)</f>
        <v>Yes</v>
      </c>
      <c r="DP30" s="543" t="str">
        <f>IF(ISBLANK('Nigeria 2012'!$G$73),"",'Nigeria 2012'!$G$73)</f>
        <v>Yes</v>
      </c>
      <c r="DQ30" s="543" t="str">
        <f>IF(ISBLANK('Nigeria 2012'!$G$74),"",'Nigeria 2012'!$G$74)</f>
        <v>Yes</v>
      </c>
      <c r="DR30" s="543" t="str">
        <f>IF(ISBLANK('Nigeria 2012'!$G$75),"",'Nigeria 2012'!$G$75)</f>
        <v>Yes</v>
      </c>
      <c r="DS30" s="543" t="str">
        <f>IF(ISBLANK('Nigeria 2012'!$G$76),"",'Nigeria 2012'!$G$76)</f>
        <v>Yes</v>
      </c>
      <c r="DT30" s="543" t="str">
        <f>IF(ISBLANK('Nigeria 2012'!$G$77),"",'Nigeria 2012'!$G$77)</f>
        <v/>
      </c>
      <c r="DU30" s="544"/>
      <c r="DV30" s="543" t="str">
        <f>IF(ISBLANK('Nigeria 2012'!$H$66),"",'Nigeria 2012'!$H$66)</f>
        <v>Yes</v>
      </c>
      <c r="DW30" s="543" t="str">
        <f>IF(ISBLANK('Nigeria 2012'!$H$67),"",'Nigeria 2012'!$H$67)</f>
        <v>Yes</v>
      </c>
      <c r="DX30" s="543" t="str">
        <f>IF(ISBLANK('Nigeria 2012'!$H$68),"",'Nigeria 2012'!$H$68)</f>
        <v>Yes</v>
      </c>
      <c r="DY30" s="543" t="str">
        <f>IF(ISBLANK('Nigeria 2012'!$H$69),"",'Nigeria 2012'!$H$69)</f>
        <v>Yes</v>
      </c>
      <c r="DZ30" s="543" t="str">
        <f>IF(ISBLANK('Nigeria 2012'!$H$70),"",'Nigeria 2012'!$H$70)</f>
        <v>Yes</v>
      </c>
      <c r="EA30" s="543" t="str">
        <f>IF(ISBLANK('Nigeria 2012'!$H$71),"",'Nigeria 2012'!$H$71)</f>
        <v>Yes</v>
      </c>
      <c r="EB30" s="543" t="str">
        <f>IF(ISBLANK('Nigeria 2012'!$H$72),"",'Nigeria 2012'!$H$72)</f>
        <v>Yes</v>
      </c>
      <c r="EC30" s="543" t="str">
        <f>IF(ISBLANK('Nigeria 2012'!$H$73),"",'Nigeria 2012'!$H$73)</f>
        <v>Yes</v>
      </c>
      <c r="ED30" s="543" t="str">
        <f>IF(ISBLANK('Nigeria 2012'!$H$74),"",'Nigeria 2012'!$H$74)</f>
        <v>No</v>
      </c>
      <c r="EE30" s="543" t="str">
        <f>IF(ISBLANK('Nigeria 2012'!$H$75),"",'Nigeria 2012'!$H$75)</f>
        <v>No</v>
      </c>
      <c r="EF30" s="543" t="str">
        <f>IF(ISBLANK('Nigeria 2012'!$H$76),"",'Nigeria 2012'!$H$76)</f>
        <v>Yes</v>
      </c>
      <c r="EG30" s="543" t="str">
        <f>IF(ISBLANK('Nigeria 2012'!$H$77),"",'Nigeria 2012'!$H$77)</f>
        <v>No</v>
      </c>
      <c r="EH30" s="543" t="str">
        <f>IF(ISBLANK('Nigeria 2012'!$D$78),"",'Nigeria 2012'!$D$78)</f>
        <v/>
      </c>
      <c r="EI30" s="545"/>
      <c r="EJ30" s="546" t="str">
        <f>IF(ISBLANK('Nigeria 2012'!$H$80),"",'Nigeria 2012'!$H$80)</f>
        <v>Yes</v>
      </c>
      <c r="EK30" s="546" t="str">
        <f>IF(ISBLANK('Nigeria 2012'!$C$83),"",'Nigeria 2012'!$C$83)</f>
        <v>National Strategic Plan for Reproductive Health Commodity Security</v>
      </c>
      <c r="EL30" s="546" t="str">
        <f>IF(ISBLANK('Nigeria 2012'!$D$83),"",'Nigeria 2012'!$D$83)</f>
        <v>2011-2015</v>
      </c>
      <c r="EM30" s="546" t="str">
        <f>IF(ISBLANK('Nigeria 2012'!$F$83),"",'Nigeria 2012'!$F$83)</f>
        <v>Yes</v>
      </c>
      <c r="EN30" s="546" t="str">
        <f>IF(ISBLANK('Nigeria 2012'!$G$83),"",'Nigeria 2012'!$G$83)</f>
        <v>Yes</v>
      </c>
      <c r="EO30" s="546" t="str">
        <f>IF(ISBLANK('Nigeria 2012'!$F$84),"",'Nigeria 2012'!$F$84)</f>
        <v>No</v>
      </c>
      <c r="EP30" s="546" t="str">
        <f>IF(ISBLANK('Nigeria 2012'!$E$85),"",'Nigeria 2012'!$E$85)</f>
        <v>N/A</v>
      </c>
      <c r="EQ30" s="546" t="str">
        <f>IF(ISBLANK('Nigeria 2012'!$E$86),"",'Nigeria 2012'!$E$86)</f>
        <v>N/A</v>
      </c>
      <c r="ER30" s="546" t="str">
        <f>IF(ISBLANK('Nigeria 2012'!$H$87),"",'Nigeria 2012'!$H$87)</f>
        <v>No</v>
      </c>
      <c r="ES30" s="546" t="str">
        <f>IF(ISBLANK('Nigeria 2012'!$D$88),"",'Nigeria 2012'!$D$88)</f>
        <v>N/A</v>
      </c>
      <c r="ET30" s="546" t="str">
        <f>IF(ISBLANK('Nigeria 2012'!$H$89),"",'Nigeria 2012'!$H$89)</f>
        <v>Yes</v>
      </c>
      <c r="EU30" s="546" t="str">
        <f>IF(ISBLANK('Nigeria 2012'!$D$90),"",'Nigeria 2012'!$D$90)</f>
        <v>Contraceptives service provision protocol; Service providers minimum qualification and skills set; presence of the contraceptives in the Essential Medicines Lists</v>
      </c>
      <c r="EV30" s="546" t="str">
        <f>IF(ISBLANK('Nigeria 2012'!$H$91),"",'Nigeria 2012'!$H$91)</f>
        <v>Yes</v>
      </c>
      <c r="EW30" s="546" t="str">
        <f>IF(ISBLANK('Nigeria 2012'!$C$94),"",'Nigeria 2012'!$C$94)</f>
        <v>Injectables</v>
      </c>
      <c r="EX30" s="546" t="str">
        <f>IF(ISBLANK('Nigeria 2012'!$E$94),"",'Nigeria 2012'!$E$94)</f>
        <v>Only trained personnel such as nurses and community health extension workers are allowed to administer injections.</v>
      </c>
      <c r="EY30" s="546" t="str">
        <f>IF(ISBLANK('Nigeria 2012'!$G$94),"",'Nigeria 2012'!$G$94)</f>
        <v>Only trained personnel are allowed to administer injections.</v>
      </c>
      <c r="EZ30" s="546" t="str">
        <f>IF(ISBLANK('Nigeria 2012'!$C$95),"",'Nigeria 2012'!$C$95)</f>
        <v>Implants</v>
      </c>
      <c r="FA30" s="546" t="str">
        <f>IF(ISBLANK('Nigeria 2012'!$E$95),"",'Nigeria 2012'!$E$95)</f>
        <v>Only trained nurses and doctors are allowed to administer implants.</v>
      </c>
      <c r="FB30" s="546" t="str">
        <f>IF(ISBLANK('Nigeria 2012'!$G$95),"",'Nigeria 2012'!$G$95)</f>
        <v>Only trained personnel are allowed to administer implants.</v>
      </c>
      <c r="FC30" s="546" t="str">
        <f>IF(ISBLANK('Nigeria 2012'!$C$96),"",'Nigeria 2012'!$C$96)</f>
        <v>IUDs</v>
      </c>
      <c r="FD30" s="546" t="str">
        <f>IF(ISBLANK('Nigeria 2012'!$E$96),"",'Nigeria 2012'!$E$96)</f>
        <v>Only trained midwives and doctors are permitted to insert IUDs.</v>
      </c>
      <c r="FE30" s="546" t="str">
        <f>IF(ISBLANK('Nigeria 2012'!$G$96),"",'Nigeria 2012'!$G$96)</f>
        <v>Only trained personnel are allowed to administer IUDs.</v>
      </c>
      <c r="FF30" s="550"/>
      <c r="FG30" s="546" t="str">
        <f>IF(ISBLANK('Nigeria 2012'!$D$99),"",'Nigeria 2012'!$D$99)</f>
        <v>No</v>
      </c>
      <c r="FH30" s="546" t="str">
        <f>IF(ISBLANK('Nigeria 2012'!$E$99),"",'Nigeria 2012'!$E$99)</f>
        <v/>
      </c>
      <c r="FI30" s="546" t="str">
        <f>IF(ISBLANK('Nigeria 2012'!$H$99),"",'Nigeria 2012'!$H$99)</f>
        <v/>
      </c>
      <c r="FJ30" s="546" t="str">
        <f>IF(ISBLANK('Nigeria 2012'!$D$100),"",'Nigeria 2012'!$D$100)</f>
        <v>No</v>
      </c>
      <c r="FK30" s="546" t="str">
        <f>IF(ISBLANK('Nigeria 2012'!$E$100),"",'Nigeria 2012'!$E$100)</f>
        <v/>
      </c>
      <c r="FL30" s="546" t="str">
        <f>IF(ISBLANK('Nigeria 2012'!$H$100),"",'Nigeria 2012'!$H$100)</f>
        <v/>
      </c>
      <c r="FM30" s="546" t="str">
        <f>IF(ISBLANK('Nigeria 2012'!$D$101),"",'Nigeria 2012'!$D$101)</f>
        <v>No</v>
      </c>
      <c r="FN30" s="546" t="str">
        <f>IF(ISBLANK('Nigeria 2012'!$E$101),"",'Nigeria 2012'!$E$101)</f>
        <v/>
      </c>
      <c r="FO30" s="546" t="str">
        <f>IF(ISBLANK('Nigeria 2012'!$H$101),"",'Nigeria 2012'!$H$101)</f>
        <v/>
      </c>
      <c r="FP30" s="547"/>
      <c r="FQ30" s="546" t="str">
        <f>IF(ISBLANK('Nigeria 2012'!$G$104),"",'Nigeria 2012'!$G$104)</f>
        <v>No</v>
      </c>
      <c r="FR30" s="546" t="str">
        <f>IF(ISBLANK('Nigeria 2012'!$G$105),"",'Nigeria 2012'!$G$105)</f>
        <v>No</v>
      </c>
      <c r="FS30" s="546" t="str">
        <f>IF(ISBLANK('Nigeria 2012'!$G$106),"",'Nigeria 2012'!$G$106)</f>
        <v>N/A</v>
      </c>
      <c r="FT30" s="546" t="str">
        <f>IF(ISBLANK('Nigeria 2012'!$D$107),"",'Nigeria 2012'!$D$107)</f>
        <v>N/A</v>
      </c>
      <c r="FU30" s="547"/>
      <c r="FV30" s="546" t="str">
        <f>IF(ISBLANK('Nigeria 2012'!$G$109),"",'Nigeria 2012'!$G$109)</f>
        <v>Yes</v>
      </c>
      <c r="FW30" s="546" t="str">
        <f>IF(ISBLANK('Nigeria 2012'!$G$110),"",'Nigeria 2012'!$G$110)</f>
        <v>Yes</v>
      </c>
      <c r="FX30" s="546" t="str">
        <f>IF(ISBLANK('Nigeria 2012'!$G$111),"",'Nigeria 2012'!$G$111)</f>
        <v>Yes</v>
      </c>
      <c r="FY30" s="546" t="str">
        <f>IF(ISBLANK('Nigeria 2012'!$G$112),"",'Nigeria 2012'!$G$112)</f>
        <v>Yes</v>
      </c>
      <c r="FZ30" s="546" t="str">
        <f>IF(ISBLANK('Nigeria 2012'!$G$113),"",'Nigeria 2012'!$G$113)</f>
        <v>Yes</v>
      </c>
      <c r="GA30" s="546" t="str">
        <f>IF(ISBLANK('Nigeria 2012'!$G$114),"",'Nigeria 2012'!$G$114)</f>
        <v>Yes</v>
      </c>
      <c r="GB30" s="546" t="str">
        <f>IF(ISBLANK('Nigeria 2012'!$G$115),"",'Nigeria 2012'!$G$115)</f>
        <v>Yes</v>
      </c>
      <c r="GC30" s="546" t="str">
        <f>IF(ISBLANK('Nigeria 2012'!$G$116),"",'Nigeria 2012'!$G$116)</f>
        <v>No</v>
      </c>
      <c r="GD30" s="546" t="str">
        <f>IF(ISBLANK('Nigeria 2012'!$G$117),"",'Nigeria 2012'!$G$117)</f>
        <v>Don't know</v>
      </c>
      <c r="GE30" s="546" t="str">
        <f>IF(ISBLANK('Nigeria 2012'!$G$118),"",'Nigeria 2012'!$G$118)</f>
        <v>Don't know</v>
      </c>
      <c r="GF30" s="546" t="str">
        <f>IF(ISBLANK('Nigeria 2012'!$F$119),"",'Nigeria 2012'!$F$119)</f>
        <v>Don't know</v>
      </c>
      <c r="GG30" s="546">
        <f>IF(ISBLANK('Nigeria 2012'!$F$120),"",'Nigeria 2012'!$F$120)</f>
        <v>2010</v>
      </c>
      <c r="GH30" s="546" t="str">
        <f>IF(ISBLANK('Nigeria 2012'!$D$121),"",'Nigeria 2012'!$D$121)</f>
        <v>Essential Drugs List - Fifth Revision</v>
      </c>
      <c r="GI30" s="546" t="str">
        <f>IF(ISBLANK('Nigeria 2012'!$D$122),"",'Nigeria 2012'!$D$122)</f>
        <v/>
      </c>
      <c r="GJ30" s="547"/>
      <c r="GK30" s="546">
        <f>IF(ISBLANK('Nigeria 2012'!$F$124),"",'Nigeria 2012'!$F$124)</f>
        <v>2004</v>
      </c>
      <c r="GL30" s="546" t="str">
        <f>IF(ISBLANK('Nigeria 2012'!$G$125),"",'Nigeria 2012'!$G$125)</f>
        <v>No</v>
      </c>
      <c r="GM30" s="546" t="str">
        <f>IF(ISBLANK('Nigeria 2012'!$G$126),"",'Nigeria 2012'!$G$126)</f>
        <v>No</v>
      </c>
      <c r="GN30" s="546" t="str">
        <f>IF(ISBLANK('Nigeria 2012'!$G$127),"",'Nigeria 2012'!$G$127)</f>
        <v>No</v>
      </c>
      <c r="GO30" s="546" t="str">
        <f>IF(ISBLANK('Nigeria 2012'!$G$128),"",'Nigeria 2012'!$G$128)</f>
        <v>No</v>
      </c>
      <c r="GP30" s="546" t="str">
        <f>IF(ISBLANK('Nigeria 2012'!$D$129),"",'Nigeria 2012'!$D$129)</f>
        <v/>
      </c>
      <c r="GQ30" s="555"/>
      <c r="GR30" s="548" t="str">
        <f>IF(ISBLANK('Nigeria 2012'!$G$131),"",'Nigeria 2012'!$G$131)</f>
        <v>Yes</v>
      </c>
      <c r="GS30" s="549"/>
      <c r="GT30" s="548" t="str">
        <f>IF(ISBLANK('Nigeria 2012'!$G$133),"",'Nigeria 2012'!$G$133)</f>
        <v>No</v>
      </c>
      <c r="GU30" s="548" t="str">
        <f>IF(ISBLANK('Nigeria 2012'!$G$134),"",'Nigeria 2012'!$G$134)</f>
        <v>Yes</v>
      </c>
      <c r="GV30" s="548" t="str">
        <f>IF(ISBLANK('Nigeria 2012'!$G$135),"",'Nigeria 2012'!$G$135)</f>
        <v>Yes</v>
      </c>
      <c r="GW30" s="548" t="str">
        <f>IF(ISBLANK('Nigeria 2012'!$G$136),"",'Nigeria 2012'!$G$136)</f>
        <v>Yes</v>
      </c>
      <c r="GX30" s="548" t="str">
        <f>IF(ISBLANK('Nigeria 2012'!$G$137),"",'Nigeria 2012'!$G$137)</f>
        <v>Yes</v>
      </c>
      <c r="GY30" s="548" t="str">
        <f>IF(ISBLANK('Nigeria 2012'!$G$138),"",'Nigeria 2012'!$G$138)</f>
        <v>Yes</v>
      </c>
      <c r="GZ30" s="548" t="str">
        <f>IF(ISBLANK('Nigeria 2012'!$G$139),"",'Nigeria 2012'!$G$139)</f>
        <v>Yes</v>
      </c>
      <c r="HA30" s="548" t="str">
        <f>IF(ISBLANK('Nigeria 2012'!$G$140),"",'Nigeria 2012'!$G$140)</f>
        <v>N/A</v>
      </c>
      <c r="HB30" s="548" t="str">
        <f>IF(ISBLANK('Nigeria 2012'!$G$141),"",'Nigeria 2012'!$G$141)</f>
        <v>N/A</v>
      </c>
      <c r="HC30" s="548" t="str">
        <f>IF(ISBLANK('Nigeria 2012'!$F$142),"",'Nigeria 2012'!$F$142)</f>
        <v>01/11-12/11</v>
      </c>
      <c r="HD30" s="548" t="str">
        <f>IF(ISBLANK('Nigeria 2012'!$F$143),"",'Nigeria 2012'!$F$143)</f>
        <v>Procurement Planning and Monitoring Report (PPMR)</v>
      </c>
      <c r="HE30" s="549"/>
      <c r="HF30" s="548" t="str">
        <f>IF(ISBLANK('Nigeria 2012'!$G$145),"",'Nigeria 2012'!$G$145)</f>
        <v>Yes</v>
      </c>
      <c r="HG30" s="548" t="str">
        <f>IF(ISBLANK('Nigeria 2012'!$G$146),"",'Nigeria 2012'!$G$146)</f>
        <v>Yes</v>
      </c>
      <c r="HH30" s="551" t="str">
        <f>IF(ISBLANK('Nigeria 2012'!$D$147),"",'Nigeria 2012'!$D$147)</f>
        <v>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v>
      </c>
      <c r="HI30" s="156" t="s">
        <v>504</v>
      </c>
    </row>
    <row r="31" spans="1:217" ht="39.950000000000003" customHeight="1">
      <c r="A31" s="263" t="s">
        <v>527</v>
      </c>
      <c r="B31" s="154"/>
      <c r="C31" s="536" t="str">
        <f>IF(ISBLANK('Pakistan 2012'!$H$12),"",'Pakistan 2012'!$H$12)</f>
        <v>Yes</v>
      </c>
      <c r="D31" s="536" t="str">
        <f>IF(ISBLANK('Pakistan 2012'!$D$13),"",'Pakistan 2012'!$D$13)</f>
        <v>Reproductive Health Commodity Security Committee (RHCS) - Currently the committee is inactive. USAID | DELIVER PROJECT plans to revitalize the committee and also establish and enable federal and provincial logistics cells aimed to monitor commodity security.</v>
      </c>
      <c r="E31" s="557"/>
      <c r="F31" s="536" t="str">
        <f>IF(ISBLANK('Pakistan 2012'!$D$15),"",'Pakistan 2012'!$D$15)</f>
        <v>Yes</v>
      </c>
      <c r="G31" s="536" t="str">
        <f>IF(ISBLANK('Pakistan 2012'!$F$15),"",'Pakistan 2012'!$F$15)</f>
        <v>GreenStar Social Marketing, Pakistan</v>
      </c>
      <c r="H31" s="536" t="str">
        <f>IF(ISBLANK('Pakistan 2012'!$D$16),"",'Pakistan 2012'!$D$16)</f>
        <v>Yes</v>
      </c>
      <c r="I31" s="536" t="str">
        <f>IF(ISBLANK('Pakistan 2012'!$F$16),"",'Pakistan 2012'!$F$16)</f>
        <v>Family Planning Association of Pakistan</v>
      </c>
      <c r="J31" s="536" t="str">
        <f>IF(ISBLANK('Pakistan 2012'!$D$17),"",'Pakistan 2012'!$D$17)</f>
        <v>No</v>
      </c>
      <c r="K31" s="536" t="str">
        <f>IF(ISBLANK('Pakistan 2012'!$F$17),"",'Pakistan 2012'!$F$17)</f>
        <v/>
      </c>
      <c r="L31" s="536" t="str">
        <f>IF(ISBLANK('Pakistan 2012'!$D$18),"",'Pakistan 2012'!$D$18)</f>
        <v>Yes</v>
      </c>
      <c r="M31" s="536" t="str">
        <f>IF(ISBLANK('Pakistan 2012'!$F$18),"",'Pakistan 2012'!$F$18)</f>
        <v>USAID, DFID</v>
      </c>
      <c r="N31" s="536" t="str">
        <f>IF(ISBLANK('Pakistan 2012'!$D$19),"",'Pakistan 2012'!$D$19)</f>
        <v>Yes</v>
      </c>
      <c r="O31" s="536" t="str">
        <f>IF(ISBLANK('Pakistan 2012'!$F$19),"",'Pakistan 2012'!$F$19)</f>
        <v>UNFPA</v>
      </c>
      <c r="P31" s="536" t="str">
        <f>IF(ISBLANK('Pakistan 2012'!$D$20),"",'Pakistan 2012'!$D$20)</f>
        <v>Yes</v>
      </c>
      <c r="Q31" s="536" t="str">
        <f>IF(ISBLANK('Pakistan 2012'!$F$20),"",'Pakistan 2012'!$F$20)</f>
        <v>Ministry of Health is devolved under 18th Constitutional Amendment. Its functions are devolved to provinces. The RHCS committee has the provincial secretaries as members.</v>
      </c>
      <c r="R31" s="536" t="str">
        <f>IF(ISBLANK('Pakistan 2012'!$D$21),"",'Pakistan 2012'!$D$21)</f>
        <v>No</v>
      </c>
      <c r="S31" s="536" t="str">
        <f>IF(ISBLANK('Pakistan 2012'!$F$21),"",'Pakistan 2012'!$F$21)</f>
        <v/>
      </c>
      <c r="T31" s="536" t="str">
        <f>IF(ISBLANK('Pakistan 2012'!$D$22),"",'Pakistan 2012'!$D$22)</f>
        <v>Yes</v>
      </c>
      <c r="U31" s="536" t="str">
        <f>IF(ISBLANK('Pakistan 2012'!$F$22),"",'Pakistan 2012'!$F$22)</f>
        <v>Population Program Wing, Planning and Development Division</v>
      </c>
      <c r="V31" s="536" t="str">
        <f>IF(ISBLANK('Pakistan 2012'!$D$23),"",'Pakistan 2012'!$D$23)</f>
        <v/>
      </c>
      <c r="W31" s="536" t="str">
        <f>IF(ISBLANK('Pakistan 2012'!$F$23),"",'Pakistan 2012'!$F$23)</f>
        <v/>
      </c>
      <c r="X31" s="536" t="str">
        <f>IF(ISBLANK('Pakistan 2012'!$H$24),"",'Pakistan 2012'!$H$24)</f>
        <v>0 times</v>
      </c>
      <c r="Y31" s="536" t="str">
        <f>IF(ISBLANK('Pakistan 2012'!$H$25),"",'Pakistan 2012'!$H$25)</f>
        <v>Yes</v>
      </c>
      <c r="Z31" s="536" t="str">
        <f>IF(ISBLANK('Pakistan 2012'!$D$26),"",'Pakistan 2012'!$D$26)</f>
        <v>No</v>
      </c>
      <c r="AA31" s="536" t="str">
        <f>IF(ISBLANK('Pakistan 2012'!$F$26),"",'Pakistan 2012'!$F$26)</f>
        <v>N/A</v>
      </c>
      <c r="AB31" s="536" t="str">
        <f>IF(ISBLANK('Pakistan 2012'!$H$26),"",'Pakistan 2012'!$H$26)</f>
        <v>N/A</v>
      </c>
      <c r="AC31" s="155"/>
      <c r="AD31" s="537" t="str">
        <f>IF(ISBLANK('Pakistan 2012'!$F$28),"",'Pakistan 2012'!$F$28)</f>
        <v>July</v>
      </c>
      <c r="AE31" s="537" t="str">
        <f>IF(ISBLANK('Pakistan 2012'!$H$28),"",'Pakistan 2012'!$H$28)</f>
        <v>June</v>
      </c>
      <c r="AF31" s="538">
        <f>IF(ISBLANK('Pakistan 2012'!$G$29),"",'Pakistan 2012'!$G$29)</f>
        <v>24000000</v>
      </c>
      <c r="AG31" s="535" t="str">
        <f>IF(ISBLANK('Pakistan 2012'!$E$30),"",'Pakistan 2012'!$E$30)</f>
        <v>01/12 - 12/12</v>
      </c>
      <c r="AH31" s="535" t="str">
        <f>IF(ISBLANK('Pakistan 2012'!$G$30),"",'Pakistan 2012'!$G$30)</f>
        <v>USAID | DELIVER PROJECT</v>
      </c>
      <c r="AI31" s="535" t="str">
        <f>IF(ISBLANK('Pakistan 2012'!$H$31),"",'Pakistan 2012'!$H$31)</f>
        <v>Yes</v>
      </c>
      <c r="AJ31" s="538" t="str">
        <f>IF(ISBLANK('Pakistan 2012'!$H$32),"",'Pakistan 2012'!$H$32)</f>
        <v>Yes</v>
      </c>
      <c r="AK31" s="538">
        <f>IF(ISBLANK('Pakistan 2012'!$E$35),"",'Pakistan 2012'!$E$35)</f>
        <v>5200000</v>
      </c>
      <c r="AL31" s="537" t="str">
        <f>IF(ISBLANK('Pakistan 2012'!$F$35),"",'Pakistan 2012'!$F$35)</f>
        <v>07/10 - 06/11</v>
      </c>
      <c r="AM31" s="537" t="str">
        <f>IF(ISBLANK('Pakistan 2012'!$G$35),"",'Pakistan 2012'!$G$35)</f>
        <v xml:space="preserve">Population Program Wing/Planning and Development Division (PPW/P&amp;D)
</v>
      </c>
      <c r="AN31" s="537" t="str">
        <f>IF(ISBLANK('Pakistan 2012'!$H$35),"",'Pakistan 2012'!$H$35)</f>
        <v/>
      </c>
      <c r="AO31" s="537" t="str">
        <f>IF(ISBLANK('Pakistan 2012'!$H$37),"",'Pakistan 2012'!$H$37)</f>
        <v>Yes</v>
      </c>
      <c r="AP31" s="537" t="str">
        <f>IF(ISBLANK('Pakistan 2012'!$D$40),"",'Pakistan 2012'!$D$40)</f>
        <v>Yes</v>
      </c>
      <c r="AQ31" s="537" t="str">
        <f>IF(ISBLANK('Pakistan 2012'!$D$41),"",'Pakistan 2012'!$D$41)</f>
        <v>Taxes</v>
      </c>
      <c r="AR31" s="538">
        <f>IF(ISBLANK('Pakistan 2012'!$E$40),"",'Pakistan 2012'!$E$40)</f>
        <v>3500000</v>
      </c>
      <c r="AS31" s="538" t="str">
        <f>IF(ISBLANK('Pakistan 2012'!$F$40),"",'Pakistan 2012'!$F$40)</f>
        <v>07/10 - 06/11</v>
      </c>
      <c r="AT31" s="538" t="str">
        <f>IF(ISBLANK('Pakistan 2012'!$G$40),"",'Pakistan 2012'!$G$40)</f>
        <v>Population Program Wing/Planning and Development Division (PPW/P&amp;D)</v>
      </c>
      <c r="AU31" s="537" t="str">
        <f>IF(ISBLANK('Pakistan 2012'!$H$40),"",'Pakistan 2012'!$H$40)</f>
        <v/>
      </c>
      <c r="AV31" s="537" t="str">
        <f>IF(ISBLANK('Pakistan 2012'!$D$42),"",'Pakistan 2012'!$D$42)</f>
        <v>No</v>
      </c>
      <c r="AW31" s="538" t="str">
        <f>IF(ISBLANK('Pakistan 2012'!$D$43),"",'Pakistan 2012'!$D$43)</f>
        <v>N/A</v>
      </c>
      <c r="AX31" s="538">
        <f>IF(ISBLANK('Pakistan 2012'!$E$42),"",'Pakistan 2012'!$E$42)</f>
        <v>0</v>
      </c>
      <c r="AY31" s="538" t="str">
        <f>IF(ISBLANK('Pakistan 2012'!$F$42),"",'Pakistan 2012'!$F$42)</f>
        <v>07/10 - 06/11</v>
      </c>
      <c r="AZ31" s="538" t="str">
        <f>IF(ISBLANK('Pakistan 2012'!$G$42),"",'Pakistan 2012'!$G$42)</f>
        <v/>
      </c>
      <c r="BA31" s="537" t="str">
        <f>IF(ISBLANK('Pakistan 2012'!$H$42),"",'Pakistan 2012'!$H$42)</f>
        <v/>
      </c>
      <c r="BB31" s="539">
        <f>IF(ISBLANK('Pakistan 2012'!$E$44),"",'Pakistan 2012'!$E$44)</f>
        <v>3500000</v>
      </c>
      <c r="BC31" s="537" t="str">
        <f>IF(ISBLANK('Pakistan 2012'!$H$44),"",'Pakistan 2012'!$H$44)</f>
        <v/>
      </c>
      <c r="BD31" s="540"/>
      <c r="BE31" s="537" t="str">
        <f>IF(ISBLANK('Pakistan 2012'!$D$48),"",'Pakistan 2012'!$D$48)</f>
        <v>Yes</v>
      </c>
      <c r="BF31" s="538" t="str">
        <f>IF(ISBLANK('Pakistan 2012'!$D$49),"",'Pakistan 2012'!$D$49)</f>
        <v>USAID</v>
      </c>
      <c r="BG31" s="538">
        <f>IF(ISBLANK('Pakistan 2012'!$E$48),"",'Pakistan 2012'!$E$48)</f>
        <v>19000000</v>
      </c>
      <c r="BH31" s="538" t="str">
        <f>IF(ISBLANK('Pakistan 2012'!$F$48),"",'Pakistan 2012'!$F$48)</f>
        <v>07/10 - 06/11</v>
      </c>
      <c r="BI31" s="538" t="str">
        <f>IF(ISBLANK('Pakistan 2012'!$G$48),"",'Pakistan 2012'!$G$48)</f>
        <v>CPT</v>
      </c>
      <c r="BJ31" s="537" t="str">
        <f>IF(ISBLANK('Pakistan 2012'!$H$48),"",'Pakistan 2012'!$H$48)</f>
        <v/>
      </c>
      <c r="BK31" s="537" t="str">
        <f>IF(ISBLANK('Pakistan 2012'!$D$50),"",'Pakistan 2012'!$D$50)</f>
        <v>No</v>
      </c>
      <c r="BL31" s="538">
        <f>IF(ISBLANK('Pakistan 2012'!$E$50),"",'Pakistan 2012'!$E$50)</f>
        <v>0</v>
      </c>
      <c r="BM31" s="538" t="str">
        <f>IF(ISBLANK('Pakistan 2012'!$F$50),"",'Pakistan 2012'!$F$50)</f>
        <v>07/10 - 06/11</v>
      </c>
      <c r="BN31" s="538" t="str">
        <f>IF(ISBLANK('Pakistan 2012'!$G$50),"",'Pakistan 2012'!$G$50)</f>
        <v/>
      </c>
      <c r="BO31" s="538" t="str">
        <f>IF(ISBLANK('Pakistan 2012'!$H$50),"",'Pakistan 2012'!$H$50)</f>
        <v/>
      </c>
      <c r="BP31" s="537" t="str">
        <f>IF(ISBLANK('Pakistan 2012'!$D$51),"",'Pakistan 2012'!$D$51)</f>
        <v>No</v>
      </c>
      <c r="BQ31" s="538">
        <f>IF(ISBLANK('Pakistan 2012'!$E$51),"",'Pakistan 2012'!$E$51)</f>
        <v>0</v>
      </c>
      <c r="BR31" s="537" t="str">
        <f>IF(ISBLANK('Pakistan 2012'!$F$51),"",'Pakistan 2012'!$F$51)</f>
        <v>07/10 - 06/11</v>
      </c>
      <c r="BS31" s="538" t="str">
        <f>IF(ISBLANK('Pakistan 2012'!$G$51),"",'Pakistan 2012'!$G$51)</f>
        <v/>
      </c>
      <c r="BT31" s="538" t="str">
        <f>IF(ISBLANK('Pakistan 2012'!$H$51),"",'Pakistan 2012'!$H$51)</f>
        <v/>
      </c>
      <c r="BU31" s="539">
        <f>IF(ISBLANK('Pakistan 2012'!$E$52),"",'Pakistan 2012'!$E$52)</f>
        <v>19000000</v>
      </c>
      <c r="BV31" s="538" t="str">
        <f>IF(ISBLANK('Pakistan 2012'!$H$52),"",'Pakistan 2012'!$H$52)</f>
        <v/>
      </c>
      <c r="BW31" s="541">
        <f>IF(ISBLANK('Pakistan 2012'!$F$55),"",'Pakistan 2012'!$F$55)</f>
        <v>0.15555555555555556</v>
      </c>
      <c r="BX31" s="537" t="str">
        <f>IF(ISBLANK('Pakistan 2012'!$G$55),"",'Pakistan 2012'!$G$55)</f>
        <v/>
      </c>
      <c r="BY31" s="541">
        <f>IF(ISBLANK('Pakistan 2012'!$F$56),"",'Pakistan 2012'!$F$56)</f>
        <v>0.9375</v>
      </c>
      <c r="BZ31" s="537" t="str">
        <f>IF(ISBLANK('Pakistan 2012'!$G$56),"",'Pakistan 2012'!$G$56)</f>
        <v/>
      </c>
      <c r="CA31" s="537" t="str">
        <f>IF(ISBLANK('Pakistan 2012'!$F$57),"",'Pakistan 2012'!$F$57)</f>
        <v/>
      </c>
      <c r="CB31" s="537" t="str">
        <f>IF(ISBLANK('Pakistan 2012'!$G$57),"",'Pakistan 2012'!$G$57)</f>
        <v/>
      </c>
      <c r="CC31" s="537" t="str">
        <f>IF(ISBLANK('Pakistan 2012'!$F$59),"",'Pakistan 2012'!$F$59)</f>
        <v>Third-party agent (e.g., UNFPA, Crown Agents)</v>
      </c>
      <c r="CD31" s="537" t="str">
        <f>IF(ISBLANK('Pakistan 2012'!$F$60),"",'Pakistan 2012'!$F$60)</f>
        <v>UNFPA</v>
      </c>
      <c r="CE31" s="537" t="str">
        <f>IF(ISBLANK('Pakistan 2012'!$F$61),"",'Pakistan 2012'!$F$61)</f>
        <v>No</v>
      </c>
      <c r="CF31" s="537" t="str">
        <f>IF(ISBLANK('Pakistan 2012'!$D$62),"",'Pakistan 2012'!$D$62)</f>
        <v/>
      </c>
      <c r="CG31" s="262"/>
      <c r="CH31" s="542"/>
      <c r="CI31" s="543" t="str">
        <f>IF(ISBLANK('Pakistan 2012'!$D$66),"",'Pakistan 2012'!$D$66)</f>
        <v>Yes</v>
      </c>
      <c r="CJ31" s="543" t="str">
        <f>IF(ISBLANK('Pakistan 2012'!$D$67),"",'Pakistan 2012'!$D$67)</f>
        <v>Yes</v>
      </c>
      <c r="CK31" s="543" t="str">
        <f>IF(ISBLANK('Pakistan 2012'!$D$68),"",'Pakistan 2012'!$D$68)</f>
        <v>Yes</v>
      </c>
      <c r="CL31" s="543" t="str">
        <f>IF(ISBLANK('Pakistan 2012'!$D$69),"",'Pakistan 2012'!$D$69)</f>
        <v>Yes</v>
      </c>
      <c r="CM31" s="543" t="str">
        <f>IF(ISBLANK('Pakistan 2012'!$D$70),"",'Pakistan 2012'!$D$70)</f>
        <v>Yes</v>
      </c>
      <c r="CN31" s="543" t="str">
        <f>IF(ISBLANK('Pakistan 2012'!$D$71),"",'Pakistan 2012'!$D$71)</f>
        <v>Yes</v>
      </c>
      <c r="CO31" s="543" t="str">
        <f>IF(ISBLANK('Pakistan 2012'!$D$72),"",'Pakistan 2012'!$D$72)</f>
        <v>No</v>
      </c>
      <c r="CP31" s="543" t="str">
        <f>IF(ISBLANK('Pakistan 2012'!$D$73),"",'Pakistan 2012'!$D$73)</f>
        <v>Yes</v>
      </c>
      <c r="CQ31" s="543" t="str">
        <f>IF(ISBLANK('Pakistan 2012'!$D$74),"",'Pakistan 2012'!$D$74)</f>
        <v>Yes</v>
      </c>
      <c r="CR31" s="543" t="str">
        <f>IF(ISBLANK('Pakistan 2012'!$D$75),"",'Pakistan 2012'!$D$75)</f>
        <v>Yes</v>
      </c>
      <c r="CS31" s="543" t="str">
        <f>IF(ISBLANK('Pakistan 2012'!$D$76),"",'Pakistan 2012'!$D$76)</f>
        <v>No</v>
      </c>
      <c r="CT31" s="543" t="str">
        <f>IF(ISBLANK('Pakistan 2012'!$D$77),"",'Pakistan 2012'!$D$77)</f>
        <v/>
      </c>
      <c r="CU31" s="542"/>
      <c r="CV31" s="543" t="str">
        <f>IF(ISBLANK('Pakistan 2012'!$F$66),"",'Pakistan 2012'!$F$66)</f>
        <v>Yes</v>
      </c>
      <c r="CW31" s="543" t="str">
        <f>IF(ISBLANK('Pakistan 2012'!$F$67),"",'Pakistan 2012'!$F$67)</f>
        <v>Yes</v>
      </c>
      <c r="CX31" s="543" t="str">
        <f>IF(ISBLANK('Pakistan 2012'!$F$68),"",'Pakistan 2012'!$F$68)</f>
        <v>Yes</v>
      </c>
      <c r="CY31" s="543" t="str">
        <f>IF(ISBLANK('Pakistan 2012'!$F$69),"",'Pakistan 2012'!$F$69)</f>
        <v>Yes</v>
      </c>
      <c r="CZ31" s="543" t="str">
        <f>IF(ISBLANK('Pakistan 2012'!$F$70),"",'Pakistan 2012'!$F$70)</f>
        <v>Yes</v>
      </c>
      <c r="DA31" s="543" t="str">
        <f>IF(ISBLANK('Pakistan 2012'!$F$71),"",'Pakistan 2012'!$F$71)</f>
        <v>Yes</v>
      </c>
      <c r="DB31" s="543" t="str">
        <f>IF(ISBLANK('Pakistan 2012'!$F$72),"",'Pakistan 2012'!$F$72)</f>
        <v>No</v>
      </c>
      <c r="DC31" s="543" t="str">
        <f>IF(ISBLANK('Pakistan 2012'!$F$73),"",'Pakistan 2012'!$F$73)</f>
        <v>Yes</v>
      </c>
      <c r="DD31" s="543" t="str">
        <f>IF(ISBLANK('Pakistan 2012'!$F$74),"",'Pakistan 2012'!$F$74)</f>
        <v>Yes</v>
      </c>
      <c r="DE31" s="543" t="str">
        <f>IF(ISBLANK('Pakistan 2012'!$F$75),"",'Pakistan 2012'!$F$75)</f>
        <v>Yes</v>
      </c>
      <c r="DF31" s="543" t="str">
        <f>IF(ISBLANK('Pakistan 2012'!$F$76),"",'Pakistan 2012'!$F$76)</f>
        <v>No</v>
      </c>
      <c r="DG31" s="543" t="str">
        <f>IF(ISBLANK('Pakistan 2012'!$F$77),"",'Pakistan 2012'!$F$77)</f>
        <v/>
      </c>
      <c r="DH31" s="544"/>
      <c r="DI31" s="543" t="str">
        <f>IF(ISBLANK('Pakistan 2012'!$G$66),"",'Pakistan 2012'!$G$66)</f>
        <v>Yes</v>
      </c>
      <c r="DJ31" s="543" t="str">
        <f>IF(ISBLANK('Pakistan 2012'!$G$67),"",'Pakistan 2012'!$G$67)</f>
        <v>No</v>
      </c>
      <c r="DK31" s="543" t="str">
        <f>IF(ISBLANK('Pakistan 2012'!$G$68),"",'Pakistan 2012'!$G$68)</f>
        <v>Yes</v>
      </c>
      <c r="DL31" s="543" t="str">
        <f>IF(ISBLANK('Pakistan 2012'!$G$69),"",'Pakistan 2012'!$G$69)</f>
        <v>Yes</v>
      </c>
      <c r="DM31" s="543" t="str">
        <f>IF(ISBLANK('Pakistan 2012'!$G$70),"",'Pakistan 2012'!$G$70)</f>
        <v>Yes</v>
      </c>
      <c r="DN31" s="543" t="str">
        <f>IF(ISBLANK('Pakistan 2012'!$G$71),"",'Pakistan 2012'!$G$71)</f>
        <v>Yes</v>
      </c>
      <c r="DO31" s="543" t="str">
        <f>IF(ISBLANK('Pakistan 2012'!$G$72),"",'Pakistan 2012'!$G$72)</f>
        <v>Yes</v>
      </c>
      <c r="DP31" s="543" t="str">
        <f>IF(ISBLANK('Pakistan 2012'!$G$73),"",'Pakistan 2012'!$G$73)</f>
        <v>Yes</v>
      </c>
      <c r="DQ31" s="543" t="str">
        <f>IF(ISBLANK('Pakistan 2012'!$G$74),"",'Pakistan 2012'!$G$74)</f>
        <v>Yes</v>
      </c>
      <c r="DR31" s="543" t="str">
        <f>IF(ISBLANK('Pakistan 2012'!$G$75),"",'Pakistan 2012'!$G$75)</f>
        <v>Yes</v>
      </c>
      <c r="DS31" s="543" t="str">
        <f>IF(ISBLANK('Pakistan 2012'!$G$76),"",'Pakistan 2012'!$G$76)</f>
        <v>Yes</v>
      </c>
      <c r="DT31" s="543" t="str">
        <f>IF(ISBLANK('Pakistan 2012'!$G$77),"",'Pakistan 2012'!$G$77)</f>
        <v/>
      </c>
      <c r="DU31" s="544"/>
      <c r="DV31" s="543" t="str">
        <f>IF(ISBLANK('Pakistan 2012'!$H$66),"",'Pakistan 2012'!$H$66)</f>
        <v>Yes</v>
      </c>
      <c r="DW31" s="543" t="str">
        <f>IF(ISBLANK('Pakistan 2012'!$H$67),"",'Pakistan 2012'!$H$67)</f>
        <v>No</v>
      </c>
      <c r="DX31" s="543" t="str">
        <f>IF(ISBLANK('Pakistan 2012'!$H$68),"",'Pakistan 2012'!$H$68)</f>
        <v>Yes</v>
      </c>
      <c r="DY31" s="543" t="str">
        <f>IF(ISBLANK('Pakistan 2012'!$H$69),"",'Pakistan 2012'!$H$69)</f>
        <v>No</v>
      </c>
      <c r="DZ31" s="543" t="str">
        <f>IF(ISBLANK('Pakistan 2012'!$H$70),"",'Pakistan 2012'!$H$70)</f>
        <v>Yes</v>
      </c>
      <c r="EA31" s="543" t="str">
        <f>IF(ISBLANK('Pakistan 2012'!$H$71),"",'Pakistan 2012'!$H$71)</f>
        <v>Yes</v>
      </c>
      <c r="EB31" s="543" t="str">
        <f>IF(ISBLANK('Pakistan 2012'!$H$72),"",'Pakistan 2012'!$H$72)</f>
        <v>No</v>
      </c>
      <c r="EC31" s="543" t="str">
        <f>IF(ISBLANK('Pakistan 2012'!$H$73),"",'Pakistan 2012'!$H$73)</f>
        <v>Yes</v>
      </c>
      <c r="ED31" s="543" t="str">
        <f>IF(ISBLANK('Pakistan 2012'!$H$74),"",'Pakistan 2012'!$H$74)</f>
        <v>No</v>
      </c>
      <c r="EE31" s="543" t="str">
        <f>IF(ISBLANK('Pakistan 2012'!$H$75),"",'Pakistan 2012'!$H$75)</f>
        <v>Yes</v>
      </c>
      <c r="EF31" s="543" t="str">
        <f>IF(ISBLANK('Pakistan 2012'!$H$76),"",'Pakistan 2012'!$H$76)</f>
        <v>Yes</v>
      </c>
      <c r="EG31" s="543" t="str">
        <f>IF(ISBLANK('Pakistan 2012'!$H$77),"",'Pakistan 2012'!$H$77)</f>
        <v/>
      </c>
      <c r="EH31" s="543" t="str">
        <f>IF(ISBLANK('Pakistan 2012'!$D$78),"",'Pakistan 2012'!$D$78)</f>
        <v/>
      </c>
      <c r="EI31" s="545"/>
      <c r="EJ31" s="546" t="str">
        <f>IF(ISBLANK('Pakistan 2012'!$H$80),"",'Pakistan 2012'!$H$80)</f>
        <v>Yes</v>
      </c>
      <c r="EK31" s="546" t="str">
        <f>IF(ISBLANK('Pakistan 2012'!$C$83),"",'Pakistan 2012'!$C$83)</f>
        <v>National Population Policy</v>
      </c>
      <c r="EL31" s="546" t="str">
        <f>IF(ISBLANK('Pakistan 2012'!$D$83),"",'Pakistan 2012'!$D$83)</f>
        <v>2010-2014</v>
      </c>
      <c r="EM31" s="546" t="str">
        <f>IF(ISBLANK('Pakistan 2012'!$F$83),"",'Pakistan 2012'!$F$83)</f>
        <v>Yes</v>
      </c>
      <c r="EN31" s="546" t="str">
        <f>IF(ISBLANK('Pakistan 2012'!$G$83),"",'Pakistan 2012'!$G$83)</f>
        <v>Don't know</v>
      </c>
      <c r="EO31" s="546" t="str">
        <f>IF(ISBLANK('Pakistan 2012'!$F$84),"",'Pakistan 2012'!$F$84)</f>
        <v>Yes</v>
      </c>
      <c r="EP31" s="546" t="str">
        <f>IF(ISBLANK('Pakistan 2012'!$E$85),"",'Pakistan 2012'!$E$85)</f>
        <v>NGOs, social marketing, and commercial</v>
      </c>
      <c r="EQ31" s="546" t="str">
        <f>IF(ISBLANK('Pakistan 2012'!$E$86),"",'Pakistan 2012'!$E$86)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ER31" s="546" t="str">
        <f>IF(ISBLANK('Pakistan 2012'!$H$87),"",'Pakistan 2012'!$H$87)</f>
        <v>No</v>
      </c>
      <c r="ES31" s="546" t="str">
        <f>IF(ISBLANK('Pakistan 2012'!$D$88),"",'Pakistan 2012'!$D$88)</f>
        <v>N/A</v>
      </c>
      <c r="ET31" s="546" t="str">
        <f>IF(ISBLANK('Pakistan 2012'!$H$89),"",'Pakistan 2012'!$H$89)</f>
        <v>Yes</v>
      </c>
      <c r="EU31" s="546" t="str">
        <f>IF(ISBLANK('Pakistan 2012'!$D$90),"",'Pakistan 2012'!$D$90)</f>
        <v>1. High political will; 2. Exemption from all duties creates a conducive environment for producers like ZAFA and Scheringand; 3. Over the counter availability</v>
      </c>
      <c r="EV31" s="546" t="str">
        <f>IF(ISBLANK('Pakistan 2012'!$H$91),"",'Pakistan 2012'!$H$91)</f>
        <v>Yes</v>
      </c>
      <c r="EW31" s="546" t="str">
        <f>IF(ISBLANK('Pakistan 2012'!$C$94),"",'Pakistan 2012'!$C$94)</f>
        <v>IUDs, surgical/permanent contraception, Implanon implants</v>
      </c>
      <c r="EX31" s="546" t="str">
        <f>IF(ISBLANK('Pakistan 2012'!$E$94),"",'Pakistan 2012'!$E$94)</f>
        <v>Only trained healthcare providers are allowed to administer</v>
      </c>
      <c r="EY31" s="546" t="str">
        <f>IF(ISBLANK('Pakistan 2012'!$G$94),"",'Pakistan 2012'!$G$94)</f>
        <v>Only trained healthcare providers are allowed to administer</v>
      </c>
      <c r="EZ31" s="546" t="str">
        <f>IF(ISBLANK('Pakistan 2012'!$C$95),"",'Pakistan 2012'!$C$95)</f>
        <v/>
      </c>
      <c r="FA31" s="546" t="str">
        <f>IF(ISBLANK('Pakistan 2012'!$E$95),"",'Pakistan 2012'!$E$95)</f>
        <v/>
      </c>
      <c r="FB31" s="546" t="str">
        <f>IF(ISBLANK('Pakistan 2012'!$G$95),"",'Pakistan 2012'!$G$95)</f>
        <v/>
      </c>
      <c r="FC31" s="546" t="str">
        <f>IF(ISBLANK('Pakistan 2012'!$C$96),"",'Pakistan 2012'!$C$96)</f>
        <v/>
      </c>
      <c r="FD31" s="546" t="str">
        <f>IF(ISBLANK('Pakistan 2012'!$E$96),"",'Pakistan 2012'!$E$96)</f>
        <v/>
      </c>
      <c r="FE31" s="546" t="str">
        <f>IF(ISBLANK('Pakistan 2012'!$G$96),"",'Pakistan 2012'!$G$96)</f>
        <v/>
      </c>
      <c r="FF31" s="550"/>
      <c r="FG31" s="546" t="str">
        <f>IF(ISBLANK('Pakistan 2012'!$D$99),"",'Pakistan 2012'!$D$99)</f>
        <v>Yes</v>
      </c>
      <c r="FH31" s="546" t="str">
        <f>IF(ISBLANK('Pakistan 2012'!$E$99),"",'Pakistan 2012'!$E$99)</f>
        <v xml:space="preserve">The Pakistani law allows distribution of contraceptives only to married women of reproductive age. </v>
      </c>
      <c r="FI31" s="546" t="str">
        <f>IF(ISBLANK('Pakistan 2012'!$H$99),"",'Pakistan 2012'!$H$99)</f>
        <v>Don't know</v>
      </c>
      <c r="FJ31" s="546" t="str">
        <f>IF(ISBLANK('Pakistan 2012'!$D$100),"",'Pakistan 2012'!$D$100)</f>
        <v>No</v>
      </c>
      <c r="FK31" s="546" t="str">
        <f>IF(ISBLANK('Pakistan 2012'!$E$100),"",'Pakistan 2012'!$E$100)</f>
        <v/>
      </c>
      <c r="FL31" s="546" t="str">
        <f>IF(ISBLANK('Pakistan 2012'!$H$100),"",'Pakistan 2012'!$H$100)</f>
        <v/>
      </c>
      <c r="FM31" s="546" t="str">
        <f>IF(ISBLANK('Pakistan 2012'!$D$101),"",'Pakistan 2012'!$D$101)</f>
        <v>Don't know</v>
      </c>
      <c r="FN31" s="546" t="str">
        <f>IF(ISBLANK('Pakistan 2012'!$E$101),"",'Pakistan 2012'!$E$101)</f>
        <v/>
      </c>
      <c r="FO31" s="546" t="str">
        <f>IF(ISBLANK('Pakistan 2012'!$H$101),"",'Pakistan 2012'!$H$101)</f>
        <v/>
      </c>
      <c r="FP31" s="547"/>
      <c r="FQ31" s="546" t="str">
        <f>IF(ISBLANK('Pakistan 2012'!$G$104),"",'Pakistan 2012'!$G$104)</f>
        <v>No</v>
      </c>
      <c r="FR31" s="546" t="str">
        <f>IF(ISBLANK('Pakistan 2012'!$G$105),"",'Pakistan 2012'!$G$105)</f>
        <v>Yes</v>
      </c>
      <c r="FS31" s="546" t="str">
        <f>IF(ISBLANK('Pakistan 2012'!$G$106),"",'Pakistan 2012'!$G$106)</f>
        <v>Yes</v>
      </c>
      <c r="FT31" s="546" t="str">
        <f>IF(ISBLANK('Pakistan 2012'!$D$107),"",'Pakistan 2012'!$D$107)</f>
        <v>All provincial departments of health provide contraceptives free of charge. All population welfare departments charge a nominal cost for contraceptives. However, a uniform policy of free-of-cost contraceptives at public sector facilities is under consideration.</v>
      </c>
      <c r="FU31" s="547"/>
      <c r="FV31" s="546" t="str">
        <f>IF(ISBLANK('Pakistan 2012'!$G$109),"",'Pakistan 2012'!$G$109)</f>
        <v>Yes</v>
      </c>
      <c r="FW31" s="546" t="str">
        <f>IF(ISBLANK('Pakistan 2012'!$G$110),"",'Pakistan 2012'!$G$110)</f>
        <v>Yes</v>
      </c>
      <c r="FX31" s="546" t="str">
        <f>IF(ISBLANK('Pakistan 2012'!$G$111),"",'Pakistan 2012'!$G$111)</f>
        <v>Yes</v>
      </c>
      <c r="FY31" s="546" t="str">
        <f>IF(ISBLANK('Pakistan 2012'!$G$112),"",'Pakistan 2012'!$G$112)</f>
        <v>Yes</v>
      </c>
      <c r="FZ31" s="546" t="str">
        <f>IF(ISBLANK('Pakistan 2012'!$G$113),"",'Pakistan 2012'!$G$113)</f>
        <v>Yes</v>
      </c>
      <c r="GA31" s="546" t="str">
        <f>IF(ISBLANK('Pakistan 2012'!$G$114),"",'Pakistan 2012'!$G$114)</f>
        <v>Yes</v>
      </c>
      <c r="GB31" s="546" t="str">
        <f>IF(ISBLANK('Pakistan 2012'!$G$115),"",'Pakistan 2012'!$G$115)</f>
        <v>No</v>
      </c>
      <c r="GC31" s="546" t="str">
        <f>IF(ISBLANK('Pakistan 2012'!$G$116),"",'Pakistan 2012'!$G$116)</f>
        <v>Yes</v>
      </c>
      <c r="GD31" s="546" t="str">
        <f>IF(ISBLANK('Pakistan 2012'!$G$117),"",'Pakistan 2012'!$G$117)</f>
        <v>No</v>
      </c>
      <c r="GE31" s="546" t="str">
        <f>IF(ISBLANK('Pakistan 2012'!$G$118),"",'Pakistan 2012'!$G$118)</f>
        <v>Don't know</v>
      </c>
      <c r="GF31" s="546" t="str">
        <f>IF(ISBLANK('Pakistan 2012'!$F$119),"",'Pakistan 2012'!$F$119)</f>
        <v>Don't know</v>
      </c>
      <c r="GG31" s="546">
        <f>IF(ISBLANK('Pakistan 2012'!$F$120),"",'Pakistan 2012'!$F$120)</f>
        <v>2007</v>
      </c>
      <c r="GH31" s="546" t="str">
        <f>IF(ISBLANK('Pakistan 2012'!$D$121),"",'Pakistan 2012'!$D$121)</f>
        <v>National Essential Drug List</v>
      </c>
      <c r="GI31" s="546" t="str">
        <f>IF(ISBLANK('Pakistan 2012'!$D$122),"",'Pakistan 2012'!$D$122)</f>
        <v/>
      </c>
      <c r="GJ31" s="547"/>
      <c r="GK31" s="546">
        <f>IF(ISBLANK('Pakistan 2012'!$F$124),"",'Pakistan 2012'!$F$124)</f>
        <v>2004</v>
      </c>
      <c r="GL31" s="546" t="str">
        <f>IF(ISBLANK('Pakistan 2012'!$G$125),"",'Pakistan 2012'!$G$125)</f>
        <v>Yes</v>
      </c>
      <c r="GM31" s="546" t="str">
        <f>IF(ISBLANK('Pakistan 2012'!$G$126),"",'Pakistan 2012'!$G$126)</f>
        <v>Yes</v>
      </c>
      <c r="GN31" s="546" t="str">
        <f>IF(ISBLANK('Pakistan 2012'!$G$127),"",'Pakistan 2012'!$G$127)</f>
        <v>Yes</v>
      </c>
      <c r="GO31" s="546" t="str">
        <f>IF(ISBLANK('Pakistan 2012'!$G$128),"",'Pakistan 2012'!$G$128)</f>
        <v>No</v>
      </c>
      <c r="GP31" s="546" t="str">
        <f>IF(ISBLANK('Pakistan 2012'!$D$129),"",'Pakistan 2012'!$D$129)</f>
        <v/>
      </c>
      <c r="GQ31" s="555"/>
      <c r="GR31" s="548" t="str">
        <f>IF(ISBLANK('Pakistan 2012'!$G$131),"",'Pakistan 2012'!$G$131)</f>
        <v>Yes</v>
      </c>
      <c r="GS31" s="549"/>
      <c r="GT31" s="548" t="str">
        <f>IF(ISBLANK('Pakistan 2012'!$G$133),"",'Pakistan 2012'!$G$133)</f>
        <v>No</v>
      </c>
      <c r="GU31" s="548" t="str">
        <f>IF(ISBLANK('Pakistan 2012'!$G$134),"",'Pakistan 2012'!$G$134)</f>
        <v>No</v>
      </c>
      <c r="GV31" s="548" t="str">
        <f>IF(ISBLANK('Pakistan 2012'!$G$135),"",'Pakistan 2012'!$G$135)</f>
        <v>No</v>
      </c>
      <c r="GW31" s="548" t="str">
        <f>IF(ISBLANK('Pakistan 2012'!$G$136),"",'Pakistan 2012'!$G$136)</f>
        <v>Yes</v>
      </c>
      <c r="GX31" s="548" t="str">
        <f>IF(ISBLANK('Pakistan 2012'!$G$137),"",'Pakistan 2012'!$G$137)</f>
        <v>No</v>
      </c>
      <c r="GY31" s="548" t="str">
        <f>IF(ISBLANK('Pakistan 2012'!$G$138),"",'Pakistan 2012'!$G$138)</f>
        <v>No</v>
      </c>
      <c r="GZ31" s="548" t="str">
        <f>IF(ISBLANK('Pakistan 2012'!$G$139),"",'Pakistan 2012'!$G$139)</f>
        <v>N/A</v>
      </c>
      <c r="HA31" s="548" t="str">
        <f>IF(ISBLANK('Pakistan 2012'!$G$140),"",'Pakistan 2012'!$G$140)</f>
        <v>No</v>
      </c>
      <c r="HB31" s="548" t="str">
        <f>IF(ISBLANK('Pakistan 2012'!$G$141),"",'Pakistan 2012'!$G$141)</f>
        <v>N/A</v>
      </c>
      <c r="HC31" s="548" t="str">
        <f>IF(ISBLANK('Pakistan 2012'!$F$142),"",'Pakistan 2012'!$F$142)</f>
        <v>01/11 - 12/11</v>
      </c>
      <c r="HD31" s="548" t="str">
        <f>IF(ISBLANK('Pakistan 2012'!$F$143),"",'Pakistan 2012'!$F$143)</f>
        <v>Logistics Management Information System (LMIS)</v>
      </c>
      <c r="HE31" s="549"/>
      <c r="HF31" s="548" t="str">
        <f>IF(ISBLANK('Pakistan 2012'!$G$145),"",'Pakistan 2012'!$G$145)</f>
        <v>Yes</v>
      </c>
      <c r="HG31" s="548" t="str">
        <f>IF(ISBLANK('Pakistan 2012'!$G$146),"",'Pakistan 2012'!$G$146)</f>
        <v>No</v>
      </c>
      <c r="HH31" s="551" t="str">
        <f>IF(ISBLANK('Pakistan 2012'!$D$147),"",'Pakistan 2012'!$D$147)</f>
        <v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v>
      </c>
      <c r="HI31" s="159" t="s">
        <v>497</v>
      </c>
    </row>
    <row r="32" spans="1:217" ht="39.950000000000003" customHeight="1">
      <c r="A32" s="263" t="s">
        <v>528</v>
      </c>
      <c r="B32" s="154"/>
      <c r="C32" s="536" t="str">
        <f>IF(ISBLANK('Paraguay 2012'!$H$12),"",'Paraguay 2012'!$H$12)</f>
        <v>Yes</v>
      </c>
      <c r="D32" s="536" t="str">
        <f>IF(ISBLANK('Paraguay 2012'!$D$13),"",'Paraguay 2012'!$D$13)</f>
        <v>Contraceptive Committee (Comité DAIA)</v>
      </c>
      <c r="E32" s="557"/>
      <c r="F32" s="536" t="str">
        <f>IF(ISBLANK('Paraguay 2012'!$D$15),"",'Paraguay 2012'!$D$15)</f>
        <v>Yes</v>
      </c>
      <c r="G32" s="536" t="str">
        <f>IF(ISBLANK('Paraguay 2012'!$F$15),"",'Paraguay 2012'!$F$15)</f>
        <v>Population Services International (PSI)</v>
      </c>
      <c r="H32" s="536" t="str">
        <f>IF(ISBLANK('Paraguay 2012'!$D$16),"",'Paraguay 2012'!$D$16)</f>
        <v>Yes</v>
      </c>
      <c r="I32" s="536" t="str">
        <f>IF(ISBLANK('Paraguay 2012'!$F$16),"",'Paraguay 2012'!$F$16)</f>
        <v>El Centro Paraguayo de Estudios de Población (CEPEP) - IPPF affiliate</v>
      </c>
      <c r="J32" s="536" t="str">
        <f>IF(ISBLANK('Paraguay 2012'!$D$17),"",'Paraguay 2012'!$D$17)</f>
        <v>No</v>
      </c>
      <c r="K32" s="536" t="str">
        <f>IF(ISBLANK('Paraguay 2012'!$F$17),"",'Paraguay 2012'!$F$17)</f>
        <v/>
      </c>
      <c r="L32" s="536" t="str">
        <f>IF(ISBLANK('Paraguay 2012'!$D$18),"",'Paraguay 2012'!$D$18)</f>
        <v>Yes</v>
      </c>
      <c r="M32" s="536" t="str">
        <f>IF(ISBLANK('Paraguay 2012'!$F$18),"",'Paraguay 2012'!$F$18)</f>
        <v>USAID</v>
      </c>
      <c r="N32" s="536" t="str">
        <f>IF(ISBLANK('Paraguay 2012'!$D$19),"",'Paraguay 2012'!$D$19)</f>
        <v>Yes</v>
      </c>
      <c r="O32" s="536" t="str">
        <f>IF(ISBLANK('Paraguay 2012'!$F$19),"",'Paraguay 2012'!$F$19)</f>
        <v>UNFPA, WHO</v>
      </c>
      <c r="P32" s="536" t="str">
        <f>IF(ISBLANK('Paraguay 2012'!$D$20),"",'Paraguay 2012'!$D$20)</f>
        <v>Yes</v>
      </c>
      <c r="Q32" s="536" t="str">
        <f>IF(ISBLANK('Paraguay 2012'!$F$20),"",'Paraguay 2012'!$F$20)</f>
        <v>DGGIES (General Directorate for Management of Strategic Supplies in Health), Reproductive Health Unit</v>
      </c>
      <c r="R32" s="536" t="str">
        <f>IF(ISBLANK('Paraguay 2012'!$D$21),"",'Paraguay 2012'!$D$21)</f>
        <v>Yes</v>
      </c>
      <c r="S32" s="536" t="str">
        <f>IF(ISBLANK('Paraguay 2012'!$F$21),"",'Paraguay 2012'!$F$21)</f>
        <v>Central Warehouse</v>
      </c>
      <c r="T32" s="536" t="str">
        <f>IF(ISBLANK('Paraguay 2012'!$D$22),"",'Paraguay 2012'!$D$22)</f>
        <v>No</v>
      </c>
      <c r="U32" s="536" t="str">
        <f>IF(ISBLANK('Paraguay 2012'!$F$22),"",'Paraguay 2012'!$F$22)</f>
        <v/>
      </c>
      <c r="V32" s="536" t="str">
        <f>IF(ISBLANK('Paraguay 2012'!$D$23),"",'Paraguay 2012'!$D$23)</f>
        <v>Yes</v>
      </c>
      <c r="W32" s="536" t="str">
        <f>IF(ISBLANK('Paraguay 2012'!$F$23),"",'Paraguay 2012'!$F$23)</f>
        <v>Instituto de Provision Social (IPS) - Paraguayan Social Security Institute)</v>
      </c>
      <c r="X32" s="536" t="str">
        <f>IF(ISBLANK('Paraguay 2012'!$H$24),"",'Paraguay 2012'!$H$24)</f>
        <v>6 or more times</v>
      </c>
      <c r="Y32" s="536" t="str">
        <f>IF(ISBLANK('Paraguay 2012'!$H$25),"",'Paraguay 2012'!$H$25)</f>
        <v>Yes</v>
      </c>
      <c r="Z32" s="536" t="str">
        <f>IF(ISBLANK('Paraguay 2012'!$D$26),"",'Paraguay 2012'!$D$26)</f>
        <v>Yes</v>
      </c>
      <c r="AA32" s="536" t="str">
        <f>IF(ISBLANK('Paraguay 2012'!$F$26),"",'Paraguay 2012'!$F$26)</f>
        <v>DGPS (Logistics Management Unit)</v>
      </c>
      <c r="AB32" s="536" t="str">
        <f>IF(ISBLANK('Paraguay 2012'!$H$26),"",'Paraguay 2012'!$H$26)</f>
        <v xml:space="preserve">Director of Logistics </v>
      </c>
      <c r="AC32" s="155"/>
      <c r="AD32" s="537" t="str">
        <f>IF(ISBLANK('Paraguay 2012'!$F$28),"",'Paraguay 2012'!$F$28)</f>
        <v>October</v>
      </c>
      <c r="AE32" s="537" t="str">
        <f>IF(ISBLANK('Paraguay 2012'!$H$28),"",'Paraguay 2012'!$H$28)</f>
        <v>September</v>
      </c>
      <c r="AF32" s="538">
        <f>IF(ISBLANK('Paraguay 2012'!$G$29),"",'Paraguay 2012'!$G$29)</f>
        <v>582196</v>
      </c>
      <c r="AG32" s="535" t="str">
        <f>IF(ISBLANK('Paraguay 2012'!$E$30),"",'Paraguay 2012'!$E$30)</f>
        <v>10/10 - 09/11</v>
      </c>
      <c r="AH32" s="535" t="str">
        <f>IF(ISBLANK('Paraguay 2012'!$G$30),"",'Paraguay 2012'!$G$30)</f>
        <v>USAID | DELIVER PROJECT Paraguay resident advisor updated forecast with the DGPS director</v>
      </c>
      <c r="AI32" s="535" t="str">
        <f>IF(ISBLANK('Paraguay 2012'!$H$31),"",'Paraguay 2012'!$H$31)</f>
        <v>Yes</v>
      </c>
      <c r="AJ32" s="538" t="str">
        <f>IF(ISBLANK('Paraguay 2012'!$H$32),"",'Paraguay 2012'!$H$32)</f>
        <v>Yes</v>
      </c>
      <c r="AK32" s="538">
        <f>IF(ISBLANK('Paraguay 2012'!$E$35),"",'Paraguay 2012'!$E$35)</f>
        <v>582196</v>
      </c>
      <c r="AL32" s="537" t="str">
        <f>IF(ISBLANK('Paraguay 2012'!$F$35),"",'Paraguay 2012'!$F$35)</f>
        <v>01/11-12/11</v>
      </c>
      <c r="AM32" s="537" t="str">
        <f>IF(ISBLANK('Paraguay 2012'!$G$35),"",'Paraguay 2012'!$G$35)</f>
        <v xml:space="preserve">Ministry of Health </v>
      </c>
      <c r="AN32" s="537" t="str">
        <f>IF(ISBLANK('Paraguay 2012'!$H$35),"",'Paraguay 2012'!$H$35)</f>
        <v>Funds were allocated in Dec 2011</v>
      </c>
      <c r="AO32" s="537" t="str">
        <f>IF(ISBLANK('Paraguay 2012'!$H$37),"",'Paraguay 2012'!$H$37)</f>
        <v>Yes</v>
      </c>
      <c r="AP32" s="537" t="str">
        <f>IF(ISBLANK('Paraguay 2012'!$D$40),"",'Paraguay 2012'!$D$40)</f>
        <v>Yes</v>
      </c>
      <c r="AQ32" s="537" t="str">
        <f>IF(ISBLANK('Paraguay 2012'!$D$41),"",'Paraguay 2012'!$D$41)</f>
        <v>National Treasury</v>
      </c>
      <c r="AR32" s="538">
        <f>IF(ISBLANK('Paraguay 2012'!$E$40),"",'Paraguay 2012'!$E$40)</f>
        <v>582196</v>
      </c>
      <c r="AS32" s="538" t="str">
        <f>IF(ISBLANK('Paraguay 2012'!$F$40),"",'Paraguay 2012'!$F$40)</f>
        <v>1/11 - 12/11</v>
      </c>
      <c r="AT32" s="538" t="str">
        <f>IF(ISBLANK('Paraguay 2012'!$G$40),"",'Paraguay 2012'!$G$40)</f>
        <v>PipeLine and Proforma receipt</v>
      </c>
      <c r="AU32" s="537" t="str">
        <f>IF(ISBLANK('Paraguay 2012'!$H$40),"",'Paraguay 2012'!$H$40)</f>
        <v/>
      </c>
      <c r="AV32" s="537" t="str">
        <f>IF(ISBLANK('Paraguay 2012'!$D$42),"",'Paraguay 2012'!$D$42)</f>
        <v>No</v>
      </c>
      <c r="AW32" s="538" t="str">
        <f>IF(ISBLANK('Paraguay 2012'!$D$43),"",'Paraguay 2012'!$D$43)</f>
        <v>N/A</v>
      </c>
      <c r="AX32" s="538">
        <f>IF(ISBLANK('Paraguay 2012'!$E$42),"",'Paraguay 2012'!$E$42)</f>
        <v>0</v>
      </c>
      <c r="AY32" s="538" t="str">
        <f>IF(ISBLANK('Paraguay 2012'!$F$42),"",'Paraguay 2012'!$F$42)</f>
        <v>1/11 - 12/11</v>
      </c>
      <c r="AZ32" s="538" t="str">
        <f>IF(ISBLANK('Paraguay 2012'!$G$42),"",'Paraguay 2012'!$G$42)</f>
        <v/>
      </c>
      <c r="BA32" s="537" t="str">
        <f>IF(ISBLANK('Paraguay 2012'!$H$42),"",'Paraguay 2012'!$H$42)</f>
        <v/>
      </c>
      <c r="BB32" s="539">
        <f>IF(ISBLANK('Paraguay 2012'!$E$44),"",'Paraguay 2012'!$E$44)</f>
        <v>582196</v>
      </c>
      <c r="BC32" s="537" t="str">
        <f>IF(ISBLANK('Paraguay 2012'!$H$44),"",'Paraguay 2012'!$H$44)</f>
        <v/>
      </c>
      <c r="BD32" s="540"/>
      <c r="BE32" s="537" t="str">
        <f>IF(ISBLANK('Paraguay 2012'!$D$48),"",'Paraguay 2012'!$D$48)</f>
        <v>No</v>
      </c>
      <c r="BF32" s="538" t="str">
        <f>IF(ISBLANK('Paraguay 2012'!$D$49),"",'Paraguay 2012'!$D$49)</f>
        <v>N/A</v>
      </c>
      <c r="BG32" s="538">
        <f>IF(ISBLANK('Paraguay 2012'!$E$48),"",'Paraguay 2012'!$E$48)</f>
        <v>0</v>
      </c>
      <c r="BH32" s="538" t="str">
        <f>IF(ISBLANK('Paraguay 2012'!$F$48),"",'Paraguay 2012'!$F$48)</f>
        <v>1/11 - 12/11</v>
      </c>
      <c r="BI32" s="538" t="str">
        <f>IF(ISBLANK('Paraguay 2012'!$G$48),"",'Paraguay 2012'!$G$48)</f>
        <v/>
      </c>
      <c r="BJ32" s="537" t="str">
        <f>IF(ISBLANK('Paraguay 2012'!$H$48),"",'Paraguay 2012'!$H$48)</f>
        <v/>
      </c>
      <c r="BK32" s="537" t="str">
        <f>IF(ISBLANK('Paraguay 2012'!$D$50),"",'Paraguay 2012'!$D$50)</f>
        <v>No</v>
      </c>
      <c r="BL32" s="538">
        <f>IF(ISBLANK('Paraguay 2012'!$E$50),"",'Paraguay 2012'!$E$50)</f>
        <v>0</v>
      </c>
      <c r="BM32" s="538" t="str">
        <f>IF(ISBLANK('Paraguay 2012'!$F$50),"",'Paraguay 2012'!$F$50)</f>
        <v>1/11 - 12/11</v>
      </c>
      <c r="BN32" s="538" t="str">
        <f>IF(ISBLANK('Paraguay 2012'!$G$50),"",'Paraguay 2012'!$G$50)</f>
        <v/>
      </c>
      <c r="BO32" s="538" t="str">
        <f>IF(ISBLANK('Paraguay 2012'!$H$50),"",'Paraguay 2012'!$H$50)</f>
        <v/>
      </c>
      <c r="BP32" s="537" t="str">
        <f>IF(ISBLANK('Paraguay 2012'!$D$51),"",'Paraguay 2012'!$D$51)</f>
        <v>No</v>
      </c>
      <c r="BQ32" s="538">
        <f>IF(ISBLANK('Paraguay 2012'!$E$51),"",'Paraguay 2012'!$E$51)</f>
        <v>0</v>
      </c>
      <c r="BR32" s="537" t="str">
        <f>IF(ISBLANK('Paraguay 2012'!$F$51),"",'Paraguay 2012'!$F$51)</f>
        <v>1/11 - 12/11</v>
      </c>
      <c r="BS32" s="538" t="str">
        <f>IF(ISBLANK('Paraguay 2012'!$G$51),"",'Paraguay 2012'!$G$51)</f>
        <v/>
      </c>
      <c r="BT32" s="538" t="str">
        <f>IF(ISBLANK('Paraguay 2012'!$H$51),"",'Paraguay 2012'!$H$51)</f>
        <v/>
      </c>
      <c r="BU32" s="539">
        <f>IF(ISBLANK('Paraguay 2012'!$E$52),"",'Paraguay 2012'!$E$52)</f>
        <v>0</v>
      </c>
      <c r="BV32" s="538" t="str">
        <f>IF(ISBLANK('Paraguay 2012'!$H$52),"",'Paraguay 2012'!$H$52)</f>
        <v/>
      </c>
      <c r="BW32" s="541">
        <f>IF(ISBLANK('Paraguay 2012'!$F$55),"",'Paraguay 2012'!$F$55)</f>
        <v>1</v>
      </c>
      <c r="BX32" s="537" t="str">
        <f>IF(ISBLANK('Paraguay 2012'!$G$55),"",'Paraguay 2012'!$G$55)</f>
        <v/>
      </c>
      <c r="BY32" s="541">
        <f>IF(ISBLANK('Paraguay 2012'!$F$56),"",'Paraguay 2012'!$F$56)</f>
        <v>1</v>
      </c>
      <c r="BZ32" s="537" t="str">
        <f>IF(ISBLANK('Paraguay 2012'!$G$56),"",'Paraguay 2012'!$G$56)</f>
        <v/>
      </c>
      <c r="CA32" s="537" t="str">
        <f>IF(ISBLANK('Paraguay 2012'!$F$57),"",'Paraguay 2012'!$F$57)</f>
        <v/>
      </c>
      <c r="CB32" s="537" t="str">
        <f>IF(ISBLANK('Paraguay 2012'!$G$57),"",'Paraguay 2012'!$G$57)</f>
        <v/>
      </c>
      <c r="CC32" s="537" t="str">
        <f>IF(ISBLANK('Paraguay 2012'!$F$59),"",'Paraguay 2012'!$F$59)</f>
        <v>Third-party agent (e.g., UNFPA, Crown Agents)</v>
      </c>
      <c r="CD32" s="537" t="str">
        <f>IF(ISBLANK('Paraguay 2012'!$F$60),"",'Paraguay 2012'!$F$60)</f>
        <v>UNFPA</v>
      </c>
      <c r="CE32" s="537" t="str">
        <f>IF(ISBLANK('Paraguay 2012'!$F$61),"",'Paraguay 2012'!$F$61)</f>
        <v>No</v>
      </c>
      <c r="CF32" s="537" t="str">
        <f>IF(ISBLANK('Paraguay 2012'!$D$62),"",'Paraguay 2012'!$D$62)</f>
        <v/>
      </c>
      <c r="CG32" s="262"/>
      <c r="CH32" s="542"/>
      <c r="CI32" s="543" t="str">
        <f>IF(ISBLANK('Paraguay 2012'!$D$66),"",'Paraguay 2012'!$D$66)</f>
        <v>Yes</v>
      </c>
      <c r="CJ32" s="543" t="str">
        <f>IF(ISBLANK('Paraguay 2012'!$D$67),"",'Paraguay 2012'!$D$67)</f>
        <v>Yes</v>
      </c>
      <c r="CK32" s="543" t="str">
        <f>IF(ISBLANK('Paraguay 2012'!$D$68),"",'Paraguay 2012'!$D$68)</f>
        <v>Yes</v>
      </c>
      <c r="CL32" s="543" t="str">
        <f>IF(ISBLANK('Paraguay 2012'!$D$69),"",'Paraguay 2012'!$D$69)</f>
        <v>No</v>
      </c>
      <c r="CM32" s="543" t="str">
        <f>IF(ISBLANK('Paraguay 2012'!$D$70),"",'Paraguay 2012'!$D$70)</f>
        <v>Yes</v>
      </c>
      <c r="CN32" s="543" t="str">
        <f>IF(ISBLANK('Paraguay 2012'!$D$71),"",'Paraguay 2012'!$D$71)</f>
        <v>Yes</v>
      </c>
      <c r="CO32" s="543" t="str">
        <f>IF(ISBLANK('Paraguay 2012'!$D$72),"",'Paraguay 2012'!$D$72)</f>
        <v>No</v>
      </c>
      <c r="CP32" s="543" t="str">
        <f>IF(ISBLANK('Paraguay 2012'!$D$73),"",'Paraguay 2012'!$D$73)</f>
        <v>Yes</v>
      </c>
      <c r="CQ32" s="543" t="str">
        <f>IF(ISBLANK('Paraguay 2012'!$D$74),"",'Paraguay 2012'!$D$74)</f>
        <v>Yes</v>
      </c>
      <c r="CR32" s="543" t="str">
        <f>IF(ISBLANK('Paraguay 2012'!$D$75),"",'Paraguay 2012'!$D$75)</f>
        <v>Yes</v>
      </c>
      <c r="CS32" s="543" t="str">
        <f>IF(ISBLANK('Paraguay 2012'!$D$76),"",'Paraguay 2012'!$D$76)</f>
        <v>No</v>
      </c>
      <c r="CT32" s="543" t="str">
        <f>IF(ISBLANK('Paraguay 2012'!$D$77),"",'Paraguay 2012'!$D$77)</f>
        <v>IUD with Levonorgestrel (Mirena), hormonal patches</v>
      </c>
      <c r="CU32" s="542"/>
      <c r="CV32" s="543" t="str">
        <f>IF(ISBLANK('Paraguay 2012'!$F$66),"",'Paraguay 2012'!$F$66)</f>
        <v>Yes</v>
      </c>
      <c r="CW32" s="543" t="str">
        <f>IF(ISBLANK('Paraguay 2012'!$F$67),"",'Paraguay 2012'!$F$67)</f>
        <v>No</v>
      </c>
      <c r="CX32" s="543" t="str">
        <f>IF(ISBLANK('Paraguay 2012'!$F$68),"",'Paraguay 2012'!$F$68)</f>
        <v>Yes</v>
      </c>
      <c r="CY32" s="543" t="str">
        <f>IF(ISBLANK('Paraguay 2012'!$F$69),"",'Paraguay 2012'!$F$69)</f>
        <v>No</v>
      </c>
      <c r="CZ32" s="543" t="str">
        <f>IF(ISBLANK('Paraguay 2012'!$F$70),"",'Paraguay 2012'!$F$70)</f>
        <v>Yes</v>
      </c>
      <c r="DA32" s="543" t="str">
        <f>IF(ISBLANK('Paraguay 2012'!$F$71),"",'Paraguay 2012'!$F$71)</f>
        <v>Yes</v>
      </c>
      <c r="DB32" s="543" t="str">
        <f>IF(ISBLANK('Paraguay 2012'!$F$72),"",'Paraguay 2012'!$F$72)</f>
        <v>No</v>
      </c>
      <c r="DC32" s="543" t="str">
        <f>IF(ISBLANK('Paraguay 2012'!$F$73),"",'Paraguay 2012'!$F$73)</f>
        <v>Yes</v>
      </c>
      <c r="DD32" s="543" t="str">
        <f>IF(ISBLANK('Paraguay 2012'!$F$74),"",'Paraguay 2012'!$F$74)</f>
        <v>Yes</v>
      </c>
      <c r="DE32" s="543" t="str">
        <f>IF(ISBLANK('Paraguay 2012'!$F$75),"",'Paraguay 2012'!$F$75)</f>
        <v>Yes</v>
      </c>
      <c r="DF32" s="543" t="str">
        <f>IF(ISBLANK('Paraguay 2012'!$F$76),"",'Paraguay 2012'!$F$76)</f>
        <v>No</v>
      </c>
      <c r="DG32" s="543" t="str">
        <f>IF(ISBLANK('Paraguay 2012'!$F$77),"",'Paraguay 2012'!$F$77)</f>
        <v/>
      </c>
      <c r="DH32" s="544"/>
      <c r="DI32" s="543" t="str">
        <f>IF(ISBLANK('Paraguay 2012'!$G$66),"",'Paraguay 2012'!$G$66)</f>
        <v>Yes</v>
      </c>
      <c r="DJ32" s="543" t="str">
        <f>IF(ISBLANK('Paraguay 2012'!$G$67),"",'Paraguay 2012'!$G$67)</f>
        <v>Yes</v>
      </c>
      <c r="DK32" s="543" t="str">
        <f>IF(ISBLANK('Paraguay 2012'!$G$68),"",'Paraguay 2012'!$G$68)</f>
        <v>Yes</v>
      </c>
      <c r="DL32" s="543" t="str">
        <f>IF(ISBLANK('Paraguay 2012'!$G$69),"",'Paraguay 2012'!$G$69)</f>
        <v>No</v>
      </c>
      <c r="DM32" s="543" t="str">
        <f>IF(ISBLANK('Paraguay 2012'!$G$70),"",'Paraguay 2012'!$G$70)</f>
        <v>Yes</v>
      </c>
      <c r="DN32" s="543" t="str">
        <f>IF(ISBLANK('Paraguay 2012'!$G$71),"",'Paraguay 2012'!$G$71)</f>
        <v>Yes</v>
      </c>
      <c r="DO32" s="543" t="str">
        <f>IF(ISBLANK('Paraguay 2012'!$G$72),"",'Paraguay 2012'!$G$72)</f>
        <v>No</v>
      </c>
      <c r="DP32" s="543" t="str">
        <f>IF(ISBLANK('Paraguay 2012'!$G$73),"",'Paraguay 2012'!$G$73)</f>
        <v>No</v>
      </c>
      <c r="DQ32" s="543" t="str">
        <f>IF(ISBLANK('Paraguay 2012'!$G$74),"",'Paraguay 2012'!$G$74)</f>
        <v>Yes</v>
      </c>
      <c r="DR32" s="543" t="str">
        <f>IF(ISBLANK('Paraguay 2012'!$G$75),"",'Paraguay 2012'!$G$75)</f>
        <v>Yes</v>
      </c>
      <c r="DS32" s="543" t="str">
        <f>IF(ISBLANK('Paraguay 2012'!$G$76),"",'Paraguay 2012'!$G$76)</f>
        <v>No</v>
      </c>
      <c r="DT32" s="543" t="str">
        <f>IF(ISBLANK('Paraguay 2012'!$G$77),"",'Paraguay 2012'!$G$77)</f>
        <v>IUD with Levonorgestrel</v>
      </c>
      <c r="DU32" s="544"/>
      <c r="DV32" s="543" t="str">
        <f>IF(ISBLANK('Paraguay 2012'!$H$66),"",'Paraguay 2012'!$H$66)</f>
        <v>Yes</v>
      </c>
      <c r="DW32" s="543" t="str">
        <f>IF(ISBLANK('Paraguay 2012'!$H$67),"",'Paraguay 2012'!$H$67)</f>
        <v>No</v>
      </c>
      <c r="DX32" s="543" t="str">
        <f>IF(ISBLANK('Paraguay 2012'!$H$68),"",'Paraguay 2012'!$H$68)</f>
        <v>No</v>
      </c>
      <c r="DY32" s="543" t="str">
        <f>IF(ISBLANK('Paraguay 2012'!$H$69),"",'Paraguay 2012'!$H$69)</f>
        <v>No</v>
      </c>
      <c r="DZ32" s="543" t="str">
        <f>IF(ISBLANK('Paraguay 2012'!$H$70),"",'Paraguay 2012'!$H$70)</f>
        <v>No</v>
      </c>
      <c r="EA32" s="543" t="str">
        <f>IF(ISBLANK('Paraguay 2012'!$H$71),"",'Paraguay 2012'!$H$71)</f>
        <v>Yes</v>
      </c>
      <c r="EB32" s="543" t="str">
        <f>IF(ISBLANK('Paraguay 2012'!$H$72),"",'Paraguay 2012'!$H$72)</f>
        <v>No</v>
      </c>
      <c r="EC32" s="543" t="str">
        <f>IF(ISBLANK('Paraguay 2012'!$H$73),"",'Paraguay 2012'!$H$73)</f>
        <v>Yes</v>
      </c>
      <c r="ED32" s="543" t="str">
        <f>IF(ISBLANK('Paraguay 2012'!$H$74),"",'Paraguay 2012'!$H$74)</f>
        <v>No</v>
      </c>
      <c r="EE32" s="543" t="str">
        <f>IF(ISBLANK('Paraguay 2012'!$H$75),"",'Paraguay 2012'!$H$75)</f>
        <v>No</v>
      </c>
      <c r="EF32" s="543" t="str">
        <f>IF(ISBLANK('Paraguay 2012'!$H$76),"",'Paraguay 2012'!$H$76)</f>
        <v>No</v>
      </c>
      <c r="EG32" s="543" t="str">
        <f>IF(ISBLANK('Paraguay 2012'!$H$77),"",'Paraguay 2012'!$H$77)</f>
        <v/>
      </c>
      <c r="EH32" s="543" t="str">
        <f>IF(ISBLANK('Paraguay 2012'!$D$78),"",'Paraguay 2012'!$D$78)</f>
        <v/>
      </c>
      <c r="EI32" s="545"/>
      <c r="EJ32" s="546" t="str">
        <f>IF(ISBLANK('Paraguay 2012'!$H$80),"",'Paraguay 2012'!$H$80)</f>
        <v>Yes</v>
      </c>
      <c r="EK32" s="546" t="str">
        <f>IF(ISBLANK('Paraguay 2012'!$C$83),"",'Paraguay 2012'!$C$83)</f>
        <v>Plan Estrategico DAIA (Contraceptive Security Strategic Plan)</v>
      </c>
      <c r="EL32" s="546" t="str">
        <f>IF(ISBLANK('Paraguay 2012'!$D$83),"",'Paraguay 2012'!$D$83)</f>
        <v>2011-2015</v>
      </c>
      <c r="EM32" s="546" t="str">
        <f>IF(ISBLANK('Paraguay 2012'!$F$83),"",'Paraguay 2012'!$F$83)</f>
        <v>No</v>
      </c>
      <c r="EN32" s="546" t="str">
        <f>IF(ISBLANK('Paraguay 2012'!$G$83),"",'Paraguay 2012'!$G$83)</f>
        <v>Yes</v>
      </c>
      <c r="EO32" s="546" t="str">
        <f>IF(ISBLANK('Paraguay 2012'!$F$84),"",'Paraguay 2012'!$F$84)</f>
        <v>Yes</v>
      </c>
      <c r="EP32" s="546" t="str">
        <f>IF(ISBLANK('Paraguay 2012'!$E$85),"",'Paraguay 2012'!$E$85)</f>
        <v>All</v>
      </c>
      <c r="EQ32" s="546" t="str">
        <f>IF(ISBLANK('Paraguay 2012'!$E$86),"",'Paraguay 2012'!$E$86)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ER32" s="546" t="str">
        <f>IF(ISBLANK('Paraguay 2012'!$H$87),"",'Paraguay 2012'!$H$87)</f>
        <v>No</v>
      </c>
      <c r="ES32" s="546" t="str">
        <f>IF(ISBLANK('Paraguay 2012'!$D$88),"",'Paraguay 2012'!$D$88)</f>
        <v>N/A</v>
      </c>
      <c r="ET32" s="546" t="str">
        <f>IF(ISBLANK('Paraguay 2012'!$H$89),"",'Paraguay 2012'!$H$89)</f>
        <v>Don't know</v>
      </c>
      <c r="EU32" s="546" t="str">
        <f>IF(ISBLANK('Paraguay 2012'!$D$90),"",'Paraguay 2012'!$D$90)</f>
        <v>Don't know</v>
      </c>
      <c r="EV32" s="546" t="str">
        <f>IF(ISBLANK('Paraguay 2012'!$H$91),"",'Paraguay 2012'!$H$91)</f>
        <v>No</v>
      </c>
      <c r="EW32" s="546" t="str">
        <f>IF(ISBLANK('Paraguay 2012'!$C$94),"",'Paraguay 2012'!$C$94)</f>
        <v/>
      </c>
      <c r="EX32" s="546" t="str">
        <f>IF(ISBLANK('Paraguay 2012'!$E$94),"",'Paraguay 2012'!$E$94)</f>
        <v/>
      </c>
      <c r="EY32" s="546" t="str">
        <f>IF(ISBLANK('Paraguay 2012'!$G$94),"",'Paraguay 2012'!$G$94)</f>
        <v/>
      </c>
      <c r="EZ32" s="546" t="str">
        <f>IF(ISBLANK('Paraguay 2012'!$C$95),"",'Paraguay 2012'!$C$95)</f>
        <v/>
      </c>
      <c r="FA32" s="546" t="str">
        <f>IF(ISBLANK('Paraguay 2012'!$E$95),"",'Paraguay 2012'!$E$95)</f>
        <v/>
      </c>
      <c r="FB32" s="546" t="str">
        <f>IF(ISBLANK('Paraguay 2012'!$G$95),"",'Paraguay 2012'!$G$95)</f>
        <v/>
      </c>
      <c r="FC32" s="546" t="str">
        <f>IF(ISBLANK('Paraguay 2012'!$C$96),"",'Paraguay 2012'!$C$96)</f>
        <v/>
      </c>
      <c r="FD32" s="546" t="str">
        <f>IF(ISBLANK('Paraguay 2012'!$E$96),"",'Paraguay 2012'!$E$96)</f>
        <v/>
      </c>
      <c r="FE32" s="546" t="str">
        <f>IF(ISBLANK('Paraguay 2012'!$G$96),"",'Paraguay 2012'!$G$96)</f>
        <v/>
      </c>
      <c r="FF32" s="550"/>
      <c r="FG32" s="546" t="str">
        <f>IF(ISBLANK('Paraguay 2012'!$D$99),"",'Paraguay 2012'!$D$99)</f>
        <v>No</v>
      </c>
      <c r="FH32" s="546" t="str">
        <f>IF(ISBLANK('Paraguay 2012'!$E$99),"",'Paraguay 2012'!$E$99)</f>
        <v/>
      </c>
      <c r="FI32" s="546" t="str">
        <f>IF(ISBLANK('Paraguay 2012'!$H$99),"",'Paraguay 2012'!$H$99)</f>
        <v/>
      </c>
      <c r="FJ32" s="546" t="str">
        <f>IF(ISBLANK('Paraguay 2012'!$D$100),"",'Paraguay 2012'!$D$100)</f>
        <v>No</v>
      </c>
      <c r="FK32" s="546" t="str">
        <f>IF(ISBLANK('Paraguay 2012'!$E$100),"",'Paraguay 2012'!$E$100)</f>
        <v/>
      </c>
      <c r="FL32" s="546" t="str">
        <f>IF(ISBLANK('Paraguay 2012'!$H$100),"",'Paraguay 2012'!$H$100)</f>
        <v/>
      </c>
      <c r="FM32" s="546" t="str">
        <f>IF(ISBLANK('Paraguay 2012'!$D$101),"",'Paraguay 2012'!$D$101)</f>
        <v>No</v>
      </c>
      <c r="FN32" s="546" t="str">
        <f>IF(ISBLANK('Paraguay 2012'!$E$101),"",'Paraguay 2012'!$E$101)</f>
        <v/>
      </c>
      <c r="FO32" s="546" t="str">
        <f>IF(ISBLANK('Paraguay 2012'!$H$101),"",'Paraguay 2012'!$H$101)</f>
        <v/>
      </c>
      <c r="FP32" s="547"/>
      <c r="FQ32" s="546" t="str">
        <f>IF(ISBLANK('Paraguay 2012'!$G$104),"",'Paraguay 2012'!$G$104)</f>
        <v>No</v>
      </c>
      <c r="FR32" s="546" t="str">
        <f>IF(ISBLANK('Paraguay 2012'!$G$105),"",'Paraguay 2012'!$G$105)</f>
        <v>No</v>
      </c>
      <c r="FS32" s="546" t="str">
        <f>IF(ISBLANK('Paraguay 2012'!$G$106),"",'Paraguay 2012'!$G$106)</f>
        <v>N/A</v>
      </c>
      <c r="FT32" s="546" t="str">
        <f>IF(ISBLANK('Paraguay 2012'!$D$107),"",'Paraguay 2012'!$D$107)</f>
        <v>N/A</v>
      </c>
      <c r="FU32" s="547"/>
      <c r="FV32" s="546" t="str">
        <f>IF(ISBLANK('Paraguay 2012'!$G$109),"",'Paraguay 2012'!$G$109)</f>
        <v>Yes</v>
      </c>
      <c r="FW32" s="546" t="str">
        <f>IF(ISBLANK('Paraguay 2012'!$G$110),"",'Paraguay 2012'!$G$110)</f>
        <v>Yes</v>
      </c>
      <c r="FX32" s="546" t="str">
        <f>IF(ISBLANK('Paraguay 2012'!$G$111),"",'Paraguay 2012'!$G$111)</f>
        <v>Yes</v>
      </c>
      <c r="FY32" s="546" t="str">
        <f>IF(ISBLANK('Paraguay 2012'!$G$112),"",'Paraguay 2012'!$G$112)</f>
        <v>No</v>
      </c>
      <c r="FZ32" s="546" t="str">
        <f>IF(ISBLANK('Paraguay 2012'!$G$113),"",'Paraguay 2012'!$G$113)</f>
        <v>Yes</v>
      </c>
      <c r="GA32" s="546" t="str">
        <f>IF(ISBLANK('Paraguay 2012'!$G$114),"",'Paraguay 2012'!$G$114)</f>
        <v>Yes</v>
      </c>
      <c r="GB32" s="546" t="str">
        <f>IF(ISBLANK('Paraguay 2012'!$G$115),"",'Paraguay 2012'!$G$115)</f>
        <v>No</v>
      </c>
      <c r="GC32" s="546" t="str">
        <f>IF(ISBLANK('Paraguay 2012'!$G$116),"",'Paraguay 2012'!$G$116)</f>
        <v>Yes</v>
      </c>
      <c r="GD32" s="546" t="str">
        <f>IF(ISBLANK('Paraguay 2012'!$G$117),"",'Paraguay 2012'!$G$117)</f>
        <v>No</v>
      </c>
      <c r="GE32" s="546" t="str">
        <f>IF(ISBLANK('Paraguay 2012'!$G$118),"",'Paraguay 2012'!$G$118)</f>
        <v>No</v>
      </c>
      <c r="GF32" s="546" t="str">
        <f>IF(ISBLANK('Paraguay 2012'!$F$119),"",'Paraguay 2012'!$F$119)</f>
        <v>N/A</v>
      </c>
      <c r="GG32" s="546" t="str">
        <f>IF(ISBLANK('Paraguay 2012'!$F$120),"",'Paraguay 2012'!$F$120)</f>
        <v xml:space="preserve">First Edition: 2009; Second Edition: 2012 </v>
      </c>
      <c r="GH32" s="546" t="str">
        <f>IF(ISBLANK('Paraguay 2012'!$D$121),"",'Paraguay 2012'!$D$121)</f>
        <v>List of Essential Medications and List of Essential Supplies</v>
      </c>
      <c r="GI32" s="546" t="str">
        <f>IF(ISBLANK('Paraguay 2012'!$D$122),"",'Paraguay 2012'!$D$122)</f>
        <v xml:space="preserve">IUDs and condoms are included on the List of Essential Supplies that was published along with the Essential Medicines List. </v>
      </c>
      <c r="GJ32" s="547"/>
      <c r="GK32" s="546" t="str">
        <f>IF(ISBLANK('Paraguay 2012'!$F$124),"",'Paraguay 2012'!$F$124)</f>
        <v>N/A</v>
      </c>
      <c r="GL32" s="546" t="str">
        <f>IF(ISBLANK('Paraguay 2012'!$G$125),"",'Paraguay 2012'!$G$125)</f>
        <v>N/A</v>
      </c>
      <c r="GM32" s="546" t="str">
        <f>IF(ISBLANK('Paraguay 2012'!$G$126),"",'Paraguay 2012'!$G$126)</f>
        <v>N/A</v>
      </c>
      <c r="GN32" s="546" t="str">
        <f>IF(ISBLANK('Paraguay 2012'!$G$127),"",'Paraguay 2012'!$G$127)</f>
        <v>N/A</v>
      </c>
      <c r="GO32" s="546" t="str">
        <f>IF(ISBLANK('Paraguay 2012'!$G$128),"",'Paraguay 2012'!$G$128)</f>
        <v>N/A</v>
      </c>
      <c r="GP32" s="546" t="str">
        <f>IF(ISBLANK('Paraguay 2012'!$D$129),"",'Paraguay 2012'!$D$129)</f>
        <v>Document not available on IMF's website</v>
      </c>
      <c r="GQ32" s="555"/>
      <c r="GR32" s="548" t="str">
        <f>IF(ISBLANK('Paraguay 2012'!$G$131),"",'Paraguay 2012'!$G$131)</f>
        <v>No</v>
      </c>
      <c r="GS32" s="549"/>
      <c r="GT32" s="548" t="str">
        <f>IF(ISBLANK('Paraguay 2012'!$G$133),"",'Paraguay 2012'!$G$133)</f>
        <v>No</v>
      </c>
      <c r="GU32" s="548" t="str">
        <f>IF(ISBLANK('Paraguay 2012'!$G$134),"",'Paraguay 2012'!$G$134)</f>
        <v>N/A</v>
      </c>
      <c r="GV32" s="548" t="str">
        <f>IF(ISBLANK('Paraguay 2012'!$G$135),"",'Paraguay 2012'!$G$135)</f>
        <v>No</v>
      </c>
      <c r="GW32" s="548" t="str">
        <f>IF(ISBLANK('Paraguay 2012'!$G$136),"",'Paraguay 2012'!$G$136)</f>
        <v>N/A</v>
      </c>
      <c r="GX32" s="548" t="str">
        <f>IF(ISBLANK('Paraguay 2012'!$G$137),"",'Paraguay 2012'!$G$137)</f>
        <v>No</v>
      </c>
      <c r="GY32" s="548" t="str">
        <f>IF(ISBLANK('Paraguay 2012'!$G$138),"",'Paraguay 2012'!$G$138)</f>
        <v>No</v>
      </c>
      <c r="GZ32" s="548" t="str">
        <f>IF(ISBLANK('Paraguay 2012'!$G$139),"",'Paraguay 2012'!$G$139)</f>
        <v>N/A</v>
      </c>
      <c r="HA32" s="548" t="str">
        <f>IF(ISBLANK('Paraguay 2012'!$G$140),"",'Paraguay 2012'!$G$140)</f>
        <v>No</v>
      </c>
      <c r="HB32" s="548" t="str">
        <f>IF(ISBLANK('Paraguay 2012'!$G$141),"",'Paraguay 2012'!$G$141)</f>
        <v>N/A</v>
      </c>
      <c r="HC32" s="548" t="str">
        <f>IF(ISBLANK('Paraguay 2012'!$F$142),"",'Paraguay 2012'!$F$142)</f>
        <v>01/11-12/11</v>
      </c>
      <c r="HD32" s="548" t="str">
        <f>IF(ISBLANK('Paraguay 2012'!$F$143),"",'Paraguay 2012'!$F$143)</f>
        <v>Stockcards at central warehouse</v>
      </c>
      <c r="HE32" s="549"/>
      <c r="HF32" s="548" t="str">
        <f>IF(ISBLANK('Paraguay 2012'!$G$145),"",'Paraguay 2012'!$G$145)</f>
        <v>No</v>
      </c>
      <c r="HG32" s="548" t="str">
        <f>IF(ISBLANK('Paraguay 2012'!$G$146),"",'Paraguay 2012'!$G$146)</f>
        <v>No</v>
      </c>
      <c r="HH32" s="551" t="str">
        <f>IF(ISBLANK('Paraguay 2012'!$D$147),"",'Paraguay 2012'!$D$147)</f>
        <v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v>
      </c>
      <c r="HI32" s="1111" t="s">
        <v>502</v>
      </c>
    </row>
    <row r="33" spans="1:217" ht="39.950000000000003" customHeight="1">
      <c r="A33" s="263" t="s">
        <v>529</v>
      </c>
      <c r="B33" s="154"/>
      <c r="C33" s="536" t="str">
        <f>IF(ISBLANK('Philippines 2012'!$H$12),"",'Philippines 2012'!$H$12)</f>
        <v>Yes</v>
      </c>
      <c r="D33" s="536" t="str">
        <f>IF(ISBLANK('Philippines 2012'!$D$13),"",'Philippines 2012'!$D$13)</f>
        <v>Contraceptive Self-Reliance (CSR) Technical Working Group</v>
      </c>
      <c r="E33" s="557"/>
      <c r="F33" s="536" t="str">
        <f>IF(ISBLANK('Philippines 2012'!$D$15),"",'Philippines 2012'!$D$15)</f>
        <v>Yes</v>
      </c>
      <c r="G33" s="536" t="str">
        <f>IF(ISBLANK('Philippines 2012'!$F$15),"",'Philippines 2012'!$F$15)</f>
        <v>Family Planning Organization of the Philippines, League of Municipalities, DKT Philippines</v>
      </c>
      <c r="H33" s="536" t="str">
        <f>IF(ISBLANK('Philippines 2012'!$D$16),"",'Philippines 2012'!$D$16)</f>
        <v>Yes</v>
      </c>
      <c r="I33" s="536" t="str">
        <f>IF(ISBLANK('Philippines 2012'!$F$16),"",'Philippines 2012'!$F$16)</f>
        <v>Philippine NGO Council, Family Planning Organization of the Philippines, League of Municipalities, Union of Local Authorities of the Philippines, League of Cities, Likhaan, FriendlyCare</v>
      </c>
      <c r="J33" s="536" t="str">
        <f>IF(ISBLANK('Philippines 2012'!$D$17),"",'Philippines 2012'!$D$17)</f>
        <v>Yes</v>
      </c>
      <c r="K33" s="536" t="str">
        <f>IF(ISBLANK('Philippines 2012'!$F$17),"",'Philippines 2012'!$F$17)</f>
        <v>Philippine Chamber of Commerce and Industry, Drugstores Association of the Philippines, DKT Philippines, Alphamed</v>
      </c>
      <c r="L33" s="536" t="str">
        <f>IF(ISBLANK('Philippines 2012'!$D$18),"",'Philippines 2012'!$D$18)</f>
        <v>Yes</v>
      </c>
      <c r="M33" s="536" t="str">
        <f>IF(ISBLANK('Philippines 2012'!$F$18),"",'Philippines 2012'!$F$18)</f>
        <v>USAID, WHO</v>
      </c>
      <c r="N33" s="536" t="str">
        <f>IF(ISBLANK('Philippines 2012'!$D$19),"",'Philippines 2012'!$D$19)</f>
        <v>Yes</v>
      </c>
      <c r="O33" s="536" t="str">
        <f>IF(ISBLANK('Philippines 2012'!$F$19),"",'Philippines 2012'!$F$19)</f>
        <v>UNFPA</v>
      </c>
      <c r="P33" s="536" t="str">
        <f>IF(ISBLANK('Philippines 2012'!$D$20),"",'Philippines 2012'!$D$20)</f>
        <v>Yes</v>
      </c>
      <c r="Q33" s="536" t="str">
        <f>IF(ISBLANK('Philippines 2012'!$F$20),"",'Philippines 2012'!$F$20)</f>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v>
      </c>
      <c r="R33" s="536" t="str">
        <f>IF(ISBLANK('Philippines 2012'!$D$21),"",'Philippines 2012'!$D$21)</f>
        <v>Yes</v>
      </c>
      <c r="S33" s="536" t="str">
        <f>IF(ISBLANK('Philippines 2012'!$F$21),"",'Philippines 2012'!$F$21)</f>
        <v>DOH Materials Management Division</v>
      </c>
      <c r="T33" s="536" t="str">
        <f>IF(ISBLANK('Philippines 2012'!$D$22),"",'Philippines 2012'!$D$22)</f>
        <v>No</v>
      </c>
      <c r="U33" s="536" t="str">
        <f>IF(ISBLANK('Philippines 2012'!$F$22),"",'Philippines 2012'!$F$22)</f>
        <v/>
      </c>
      <c r="V33" s="536" t="str">
        <f>IF(ISBLANK('Philippines 2012'!$D$23),"",'Philippines 2012'!$D$23)</f>
        <v/>
      </c>
      <c r="W33" s="536" t="str">
        <f>IF(ISBLANK('Philippines 2012'!$F$23),"",'Philippines 2012'!$F$23)</f>
        <v/>
      </c>
      <c r="X33" s="536" t="str">
        <f>IF(ISBLANK('Philippines 2012'!$H$24),"",'Philippines 2012'!$H$24)</f>
        <v>0 times</v>
      </c>
      <c r="Y33" s="536" t="str">
        <f>IF(ISBLANK('Philippines 2012'!$H$25),"",'Philippines 2012'!$H$25)</f>
        <v>Yes</v>
      </c>
      <c r="Z33" s="536" t="str">
        <f>IF(ISBLANK('Philippines 2012'!$D$26),"",'Philippines 2012'!$D$26)</f>
        <v>Yes</v>
      </c>
      <c r="AA33" s="536" t="str">
        <f>IF(ISBLANK('Philippines 2012'!$F$26),"",'Philippines 2012'!$F$26)</f>
        <v>Department of Health</v>
      </c>
      <c r="AB33" s="536" t="str">
        <f>IF(ISBLANK('Philippines 2012'!$H$26),"",'Philippines 2012'!$H$26)</f>
        <v>Secretary of Health</v>
      </c>
      <c r="AC33" s="155"/>
      <c r="AD33" s="537" t="str">
        <f>IF(ISBLANK('Philippines 2012'!$F$28),"",'Philippines 2012'!$F$28)</f>
        <v>January</v>
      </c>
      <c r="AE33" s="537" t="str">
        <f>IF(ISBLANK('Philippines 2012'!$H$28),"",'Philippines 2012'!$H$28)</f>
        <v>December</v>
      </c>
      <c r="AF33" s="538" t="str">
        <f>IF(ISBLANK('Philippines 2012'!$G$29),"",'Philippines 2012'!$G$29)</f>
        <v>Don't know</v>
      </c>
      <c r="AG33" s="535" t="str">
        <f>IF(ISBLANK('Philippines 2012'!$E$30),"",'Philippines 2012'!$E$30)</f>
        <v>01/10 - 12/11 ($18,470,405 for this time period)</v>
      </c>
      <c r="AH33" s="535" t="str">
        <f>IF(ISBLANK('Philippines 2012'!$G$30),"",'Philippines 2012'!$G$30)</f>
        <v>Department of Health - National Center for Disease Prevention and Control (NCDPC) through the Family Health Office (FP Program Manager)</v>
      </c>
      <c r="AI33" s="535" t="str">
        <f>IF(ISBLANK('Philippines 2012'!$H$31),"",'Philippines 2012'!$H$31)</f>
        <v>No</v>
      </c>
      <c r="AJ33" s="538" t="str">
        <f>IF(ISBLANK('Philippines 2012'!$H$32),"",'Philippines 2012'!$H$32)</f>
        <v>Yes</v>
      </c>
      <c r="AK33" s="538">
        <f>IF(ISBLANK('Philippines 2012'!$E$35),"",'Philippines 2012'!$E$35)</f>
        <v>3976190</v>
      </c>
      <c r="AL33" s="537" t="str">
        <f>IF(ISBLANK('Philippines 2012'!$F$35),"",'Philippines 2012'!$F$35)</f>
        <v>01/11 - 12/11</v>
      </c>
      <c r="AM33" s="537" t="str">
        <f>IF(ISBLANK('Philippines 2012'!$G$35),"",'Philippines 2012'!$G$35)</f>
        <v/>
      </c>
      <c r="AN33" s="537" t="str">
        <f>IF(ISBLANK('Philippines 2012'!$H$35),"",'Philippines 2012'!$H$35)</f>
        <v>The government budgeted $ 3,976,190 (Php 167,000,000) for support to procurement of FP commodities in the form of grants to LGUs.</v>
      </c>
      <c r="AO33" s="537" t="str">
        <f>IF(ISBLANK('Philippines 2012'!$H$37),"",'Philippines 2012'!$H$37)</f>
        <v>Yes</v>
      </c>
      <c r="AP33" s="537" t="str">
        <f>IF(ISBLANK('Philippines 2012'!$D$40),"",'Philippines 2012'!$D$40)</f>
        <v>Yes</v>
      </c>
      <c r="AQ33" s="537" t="str">
        <f>IF(ISBLANK('Philippines 2012'!$D$41),"",'Philippines 2012'!$D$41)</f>
        <v>MNCHN Grants from National Government. LGU funds (local budgets) were also used to procure FP commodities; however, details in terms of amount spent by LGUs to procure commodities are still being determined.</v>
      </c>
      <c r="AR33" s="538" t="str">
        <f>IF(ISBLANK('Philippines 2012'!$E$40),"",'Philippines 2012'!$E$40)</f>
        <v>Don't know</v>
      </c>
      <c r="AS33" s="538" t="str">
        <f>IF(ISBLANK('Philippines 2012'!$F$40),"",'Philippines 2012'!$F$40)</f>
        <v>01/11 - 12/11</v>
      </c>
      <c r="AT33" s="538" t="str">
        <f>IF(ISBLANK('Philippines 2012'!$G$40),"",'Philippines 2012'!$G$40)</f>
        <v>DOH NCDPC monitoring report</v>
      </c>
      <c r="AU33" s="537" t="str">
        <f>IF(ISBLANK('Philippines 2012'!$H$40),"",'Philippines 2012'!$H$40)</f>
        <v xml:space="preserve">In 2011, the government disbursed $2,505,394 to LGUs (as of Mar 2012 data based on DOH NCDPC monitoring). Based on an updated field report (including those from the 29 LGUs under the project sites) as of May 2012, it is being reported that $733,489 has been used from the 2011 MNCHN (Maternal, Newborn, and Child Health and Nutrition) Grants to procure FP commodities. 
</v>
      </c>
      <c r="AV33" s="537" t="str">
        <f>IF(ISBLANK('Philippines 2012'!$D$42),"",'Philippines 2012'!$D$42)</f>
        <v>No</v>
      </c>
      <c r="AW33" s="538" t="str">
        <f>IF(ISBLANK('Philippines 2012'!$D$43),"",'Philippines 2012'!$D$43)</f>
        <v>N/A</v>
      </c>
      <c r="AX33" s="538">
        <f>IF(ISBLANK('Philippines 2012'!$E$42),"",'Philippines 2012'!$E$42)</f>
        <v>0</v>
      </c>
      <c r="AY33" s="538" t="str">
        <f>IF(ISBLANK('Philippines 2012'!$F$42),"",'Philippines 2012'!$F$42)</f>
        <v>01/11 - 12/11</v>
      </c>
      <c r="AZ33" s="538" t="str">
        <f>IF(ISBLANK('Philippines 2012'!$G$42),"",'Philippines 2012'!$G$42)</f>
        <v/>
      </c>
      <c r="BA33" s="537" t="str">
        <f>IF(ISBLANK('Philippines 2012'!$H$42),"",'Philippines 2012'!$H$42)</f>
        <v/>
      </c>
      <c r="BB33" s="539" t="str">
        <f>IF(ISBLANK('Philippines 2012'!$E$44),"",'Philippines 2012'!$E$44)</f>
        <v>Don't know</v>
      </c>
      <c r="BC33" s="537" t="str">
        <f>IF(ISBLANK('Philippines 2012'!$H$44),"",'Philippines 2012'!$H$44)</f>
        <v/>
      </c>
      <c r="BD33" s="540"/>
      <c r="BE33" s="537" t="str">
        <f>IF(ISBLANK('Philippines 2012'!$D$48),"",'Philippines 2012'!$D$48)</f>
        <v>Yes</v>
      </c>
      <c r="BF33" s="538" t="str">
        <f>IF(ISBLANK('Philippines 2012'!$D$49),"",'Philippines 2012'!$D$49)</f>
        <v>UNFPA (2011: pills, DMPA)</v>
      </c>
      <c r="BG33" s="538">
        <f>IF(ISBLANK('Philippines 2012'!$E$48),"",'Philippines 2012'!$E$48)</f>
        <v>1392414.8</v>
      </c>
      <c r="BH33" s="538" t="str">
        <f>IF(ISBLANK('Philippines 2012'!$F$48),"",'Philippines 2012'!$F$48)</f>
        <v>01/11-12/11</v>
      </c>
      <c r="BI33" s="538" t="str">
        <f>IF(ISBLANK('Philippines 2012'!$G$48),"",'Philippines 2012'!$G$48)</f>
        <v>DOH Allocation List for UNFPA donated commodities</v>
      </c>
      <c r="BJ33" s="537" t="str">
        <f>IF(ISBLANK('Philippines 2012'!$H$48),"",'Philippines 2012'!$H$48)</f>
        <v/>
      </c>
      <c r="BK33" s="537" t="str">
        <f>IF(ISBLANK('Philippines 2012'!$D$50),"",'Philippines 2012'!$D$50)</f>
        <v>Don't know</v>
      </c>
      <c r="BL33" s="538" t="str">
        <f>IF(ISBLANK('Philippines 2012'!$E$50),"",'Philippines 2012'!$E$50)</f>
        <v/>
      </c>
      <c r="BM33" s="538" t="str">
        <f>IF(ISBLANK('Philippines 2012'!$F$50),"",'Philippines 2012'!$F$50)</f>
        <v>01/11-12/11</v>
      </c>
      <c r="BN33" s="538" t="str">
        <f>IF(ISBLANK('Philippines 2012'!$G$50),"",'Philippines 2012'!$G$50)</f>
        <v/>
      </c>
      <c r="BO33" s="538" t="str">
        <f>IF(ISBLANK('Philippines 2012'!$H$50),"",'Philippines 2012'!$H$50)</f>
        <v/>
      </c>
      <c r="BP33" s="537" t="str">
        <f>IF(ISBLANK('Philippines 2012'!$D$51),"",'Philippines 2012'!$D$51)</f>
        <v>Don't know</v>
      </c>
      <c r="BQ33" s="538" t="str">
        <f>IF(ISBLANK('Philippines 2012'!$E$51),"",'Philippines 2012'!$E$51)</f>
        <v/>
      </c>
      <c r="BR33" s="537" t="str">
        <f>IF(ISBLANK('Philippines 2012'!$F$51),"",'Philippines 2012'!$F$51)</f>
        <v>01/11-12/11</v>
      </c>
      <c r="BS33" s="538" t="str">
        <f>IF(ISBLANK('Philippines 2012'!$G$51),"",'Philippines 2012'!$G$51)</f>
        <v/>
      </c>
      <c r="BT33" s="538" t="str">
        <f>IF(ISBLANK('Philippines 2012'!$H$51),"",'Philippines 2012'!$H$51)</f>
        <v/>
      </c>
      <c r="BU33" s="539">
        <f>IF(ISBLANK('Philippines 2012'!$E$52),"",'Philippines 2012'!$E$52)</f>
        <v>1392414.8</v>
      </c>
      <c r="BV33" s="538" t="str">
        <f>IF(ISBLANK('Philippines 2012'!$H$52),"",'Philippines 2012'!$H$52)</f>
        <v>This does not include Global Fund grants that may have been used.</v>
      </c>
      <c r="BW33" s="541" t="str">
        <f>IF(ISBLANK('Philippines 2012'!$F$55),"",'Philippines 2012'!$F$55)</f>
        <v>Don't know</v>
      </c>
      <c r="BX33" s="537" t="str">
        <f>IF(ISBLANK('Philippines 2012'!$G$55),"",'Philippines 2012'!$G$55)</f>
        <v/>
      </c>
      <c r="BY33" s="541" t="str">
        <f>IF(ISBLANK('Philippines 2012'!$F$56),"",'Philippines 2012'!$F$56)</f>
        <v>Don't know</v>
      </c>
      <c r="BZ33" s="537" t="str">
        <f>IF(ISBLANK('Philippines 2012'!$G$56),"",'Philippines 2012'!$G$56)</f>
        <v/>
      </c>
      <c r="CA33" s="537" t="str">
        <f>IF(ISBLANK('Philippines 2012'!$F$57),"",'Philippines 2012'!$F$57)</f>
        <v>Yes</v>
      </c>
      <c r="CB33" s="537" t="str">
        <f>IF(ISBLANK('Philippines 2012'!$G$57),"",'Philippines 2012'!$G$57)</f>
        <v/>
      </c>
      <c r="CC33" s="537" t="str">
        <f>IF(ISBLANK('Philippines 2012'!$F$59),"",'Philippines 2012'!$F$59)</f>
        <v>The government (e.g., Central Medical Stores, MOH logistics unit, MOH procurement unit)</v>
      </c>
      <c r="CD33" s="537" t="str">
        <f>IF(ISBLANK('Philippines 2012'!$F$60),"",'Philippines 2012'!$F$60)</f>
        <v>Local Government Units' General Property and Supplies Office</v>
      </c>
      <c r="CE33" s="537" t="str">
        <f>IF(ISBLANK('Philippines 2012'!$F$61),"",'Philippines 2012'!$F$61)</f>
        <v>No</v>
      </c>
      <c r="CF33" s="537" t="str">
        <f>IF(ISBLANK('Philippines 2012'!$D$62),"",'Philippines 2012'!$D$62)</f>
        <v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v>
      </c>
      <c r="CG33" s="262"/>
      <c r="CH33" s="542"/>
      <c r="CI33" s="543" t="str">
        <f>IF(ISBLANK('Philippines 2012'!$D$66),"",'Philippines 2012'!$D$66)</f>
        <v>Yes</v>
      </c>
      <c r="CJ33" s="543" t="str">
        <f>IF(ISBLANK('Philippines 2012'!$D$67),"",'Philippines 2012'!$D$67)</f>
        <v>Yes</v>
      </c>
      <c r="CK33" s="543" t="str">
        <f>IF(ISBLANK('Philippines 2012'!$D$68),"",'Philippines 2012'!$D$68)</f>
        <v>Yes</v>
      </c>
      <c r="CL33" s="543" t="str">
        <f>IF(ISBLANK('Philippines 2012'!$D$69),"",'Philippines 2012'!$D$69)</f>
        <v>Don't know</v>
      </c>
      <c r="CM33" s="543" t="str">
        <f>IF(ISBLANK('Philippines 2012'!$D$70),"",'Philippines 2012'!$D$70)</f>
        <v>Yes</v>
      </c>
      <c r="CN33" s="543" t="str">
        <f>IF(ISBLANK('Philippines 2012'!$D$71),"",'Philippines 2012'!$D$71)</f>
        <v>Yes</v>
      </c>
      <c r="CO33" s="543" t="str">
        <f>IF(ISBLANK('Philippines 2012'!$D$72),"",'Philippines 2012'!$D$72)</f>
        <v>Don't know</v>
      </c>
      <c r="CP33" s="543" t="str">
        <f>IF(ISBLANK('Philippines 2012'!$D$73),"",'Philippines 2012'!$D$73)</f>
        <v>Don't know</v>
      </c>
      <c r="CQ33" s="543" t="str">
        <f>IF(ISBLANK('Philippines 2012'!$D$74),"",'Philippines 2012'!$D$74)</f>
        <v>Yes</v>
      </c>
      <c r="CR33" s="543" t="str">
        <f>IF(ISBLANK('Philippines 2012'!$D$75),"",'Philippines 2012'!$D$75)</f>
        <v>Yes</v>
      </c>
      <c r="CS33" s="543" t="str">
        <f>IF(ISBLANK('Philippines 2012'!$D$76),"",'Philippines 2012'!$D$76)</f>
        <v>Yes</v>
      </c>
      <c r="CT33" s="543" t="str">
        <f>IF(ISBLANK('Philippines 2012'!$D$77),"",'Philippines 2012'!$D$77)</f>
        <v>Patch, spermicide</v>
      </c>
      <c r="CU33" s="542"/>
      <c r="CV33" s="543" t="str">
        <f>IF(ISBLANK('Philippines 2012'!$F$66),"",'Philippines 2012'!$F$66)</f>
        <v>Yes</v>
      </c>
      <c r="CW33" s="543" t="str">
        <f>IF(ISBLANK('Philippines 2012'!$F$67),"",'Philippines 2012'!$F$67)</f>
        <v>Yes</v>
      </c>
      <c r="CX33" s="543" t="str">
        <f>IF(ISBLANK('Philippines 2012'!$F$68),"",'Philippines 2012'!$F$68)</f>
        <v>Yes</v>
      </c>
      <c r="CY33" s="543" t="str">
        <f>IF(ISBLANK('Philippines 2012'!$F$69),"",'Philippines 2012'!$F$69)</f>
        <v>No</v>
      </c>
      <c r="CZ33" s="543" t="str">
        <f>IF(ISBLANK('Philippines 2012'!$F$70),"",'Philippines 2012'!$F$70)</f>
        <v>Yes</v>
      </c>
      <c r="DA33" s="543" t="str">
        <f>IF(ISBLANK('Philippines 2012'!$F$71),"",'Philippines 2012'!$F$71)</f>
        <v>Yes</v>
      </c>
      <c r="DB33" s="543" t="str">
        <f>IF(ISBLANK('Philippines 2012'!$F$72),"",'Philippines 2012'!$F$72)</f>
        <v>No</v>
      </c>
      <c r="DC33" s="543" t="str">
        <f>IF(ISBLANK('Philippines 2012'!$F$73),"",'Philippines 2012'!$F$73)</f>
        <v>No</v>
      </c>
      <c r="DD33" s="543" t="str">
        <f>IF(ISBLANK('Philippines 2012'!$F$74),"",'Philippines 2012'!$F$74)</f>
        <v>Yes</v>
      </c>
      <c r="DE33" s="543" t="str">
        <f>IF(ISBLANK('Philippines 2012'!$F$75),"",'Philippines 2012'!$F$75)</f>
        <v>Yes</v>
      </c>
      <c r="DF33" s="543" t="str">
        <f>IF(ISBLANK('Philippines 2012'!$F$76),"",'Philippines 2012'!$F$76)</f>
        <v>Yes</v>
      </c>
      <c r="DG33" s="543" t="str">
        <f>IF(ISBLANK('Philippines 2012'!$F$77),"",'Philippines 2012'!$F$77)</f>
        <v>Modern natural family planning</v>
      </c>
      <c r="DH33" s="544"/>
      <c r="DI33" s="543" t="str">
        <f>IF(ISBLANK('Philippines 2012'!$G$66),"",'Philippines 2012'!$G$66)</f>
        <v>Yes</v>
      </c>
      <c r="DJ33" s="543" t="str">
        <f>IF(ISBLANK('Philippines 2012'!$G$67),"",'Philippines 2012'!$G$67)</f>
        <v>Yes</v>
      </c>
      <c r="DK33" s="543" t="str">
        <f>IF(ISBLANK('Philippines 2012'!$G$68),"",'Philippines 2012'!$G$68)</f>
        <v>Yes</v>
      </c>
      <c r="DL33" s="543" t="str">
        <f>IF(ISBLANK('Philippines 2012'!$G$69),"",'Philippines 2012'!$G$69)</f>
        <v>Don't know</v>
      </c>
      <c r="DM33" s="543" t="str">
        <f>IF(ISBLANK('Philippines 2012'!$G$70),"",'Philippines 2012'!$G$70)</f>
        <v>Yes</v>
      </c>
      <c r="DN33" s="543" t="str">
        <f>IF(ISBLANK('Philippines 2012'!$G$71),"",'Philippines 2012'!$G$71)</f>
        <v>Yes</v>
      </c>
      <c r="DO33" s="543" t="str">
        <f>IF(ISBLANK('Philippines 2012'!$G$72),"",'Philippines 2012'!$G$72)</f>
        <v>Don't know</v>
      </c>
      <c r="DP33" s="543" t="str">
        <f>IF(ISBLANK('Philippines 2012'!$G$73),"",'Philippines 2012'!$G$73)</f>
        <v>Don't know</v>
      </c>
      <c r="DQ33" s="543" t="str">
        <f>IF(ISBLANK('Philippines 2012'!$G$74),"",'Philippines 2012'!$G$74)</f>
        <v>Yes</v>
      </c>
      <c r="DR33" s="543" t="str">
        <f>IF(ISBLANK('Philippines 2012'!$G$75),"",'Philippines 2012'!$G$75)</f>
        <v>Yes</v>
      </c>
      <c r="DS33" s="543" t="str">
        <f>IF(ISBLANK('Philippines 2012'!$G$76),"",'Philippines 2012'!$G$76)</f>
        <v>Yes</v>
      </c>
      <c r="DT33" s="543" t="str">
        <f>IF(ISBLANK('Philippines 2012'!$G$77),"",'Philippines 2012'!$G$77)</f>
        <v>Modern natural family planning</v>
      </c>
      <c r="DU33" s="544"/>
      <c r="DV33" s="543" t="str">
        <f>IF(ISBLANK('Philippines 2012'!$H$66),"",'Philippines 2012'!$H$66)</f>
        <v>Yes</v>
      </c>
      <c r="DW33" s="543" t="str">
        <f>IF(ISBLANK('Philippines 2012'!$H$67),"",'Philippines 2012'!$H$67)</f>
        <v>Yes</v>
      </c>
      <c r="DX33" s="543" t="str">
        <f>IF(ISBLANK('Philippines 2012'!$H$68),"",'Philippines 2012'!$H$68)</f>
        <v>Yes</v>
      </c>
      <c r="DY33" s="543" t="str">
        <f>IF(ISBLANK('Philippines 2012'!$H$69),"",'Philippines 2012'!$H$69)</f>
        <v>No</v>
      </c>
      <c r="DZ33" s="543" t="str">
        <f>IF(ISBLANK('Philippines 2012'!$H$70),"",'Philippines 2012'!$H$70)</f>
        <v>Yes</v>
      </c>
      <c r="EA33" s="543" t="str">
        <f>IF(ISBLANK('Philippines 2012'!$H$71),"",'Philippines 2012'!$H$71)</f>
        <v>Yes</v>
      </c>
      <c r="EB33" s="543" t="str">
        <f>IF(ISBLANK('Philippines 2012'!$H$72),"",'Philippines 2012'!$H$72)</f>
        <v>Don't know</v>
      </c>
      <c r="EC33" s="543" t="str">
        <f>IF(ISBLANK('Philippines 2012'!$H$73),"",'Philippines 2012'!$H$73)</f>
        <v>Don't know</v>
      </c>
      <c r="ED33" s="543" t="str">
        <f>IF(ISBLANK('Philippines 2012'!$H$74),"",'Philippines 2012'!$H$74)</f>
        <v>Don't know</v>
      </c>
      <c r="EE33" s="543" t="str">
        <f>IF(ISBLANK('Philippines 2012'!$H$75),"",'Philippines 2012'!$H$75)</f>
        <v>Don't know</v>
      </c>
      <c r="EF33" s="543" t="str">
        <f>IF(ISBLANK('Philippines 2012'!$H$76),"",'Philippines 2012'!$H$76)</f>
        <v>Don't know</v>
      </c>
      <c r="EG33" s="543" t="str">
        <f>IF(ISBLANK('Philippines 2012'!$H$77),"",'Philippines 2012'!$H$77)</f>
        <v>Don’t know</v>
      </c>
      <c r="EH33" s="543" t="str">
        <f>IF(ISBLANK('Philippines 2012'!$D$78),"",'Philippines 2012'!$D$78)</f>
        <v/>
      </c>
      <c r="EI33" s="545"/>
      <c r="EJ33" s="546" t="str">
        <f>IF(ISBLANK('Philippines 2012'!$H$80),"",'Philippines 2012'!$H$80)</f>
        <v>Yes</v>
      </c>
      <c r="EK33" s="546" t="str">
        <f>IF(ISBLANK('Philippines 2012'!$C$83),"",'Philippines 2012'!$C$83)</f>
        <v>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v>
      </c>
      <c r="EL33" s="546" t="str">
        <f>IF(ISBLANK('Philippines 2012'!$D$83),"",'Philippines 2012'!$D$83)</f>
        <v>2004 to date</v>
      </c>
      <c r="EM33" s="546" t="str">
        <f>IF(ISBLANK('Philippines 2012'!$F$83),"",'Philippines 2012'!$F$83)</f>
        <v>Yes</v>
      </c>
      <c r="EN33" s="546" t="str">
        <f>IF(ISBLANK('Philippines 2012'!$G$83),"",'Philippines 2012'!$G$83)</f>
        <v>Yes</v>
      </c>
      <c r="EO33" s="546" t="str">
        <f>IF(ISBLANK('Philippines 2012'!$F$84),"",'Philippines 2012'!$F$84)</f>
        <v>Yes</v>
      </c>
      <c r="EP33" s="546" t="str">
        <f>IF(ISBLANK('Philippines 2012'!$E$85),"",'Philippines 2012'!$E$85)</f>
        <v>All sectors - however, if an NGO has obtained a tax exemption, the payment of taxes and duties may be waived. The DOH pays for taxes and duties for donations and social marketing.</v>
      </c>
      <c r="EQ33" s="546" t="str">
        <f>IF(ISBLANK('Philippines 2012'!$E$86),"",'Philippines 2012'!$E$86)</f>
        <v>Don't know</v>
      </c>
      <c r="ER33" s="546" t="str">
        <f>IF(ISBLANK('Philippines 2012'!$H$87),"",'Philippines 2012'!$H$87)</f>
        <v>Yes</v>
      </c>
      <c r="ES33" s="546" t="str">
        <f>IF(ISBLANK('Philippines 2012'!$D$88),"",'Philippines 2012'!$D$88)</f>
        <v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v>
      </c>
      <c r="ET33" s="546" t="str">
        <f>IF(ISBLANK('Philippines 2012'!$H$89),"",'Philippines 2012'!$H$89)</f>
        <v>Don't know</v>
      </c>
      <c r="EU33" s="546" t="str">
        <f>IF(ISBLANK('Philippines 2012'!$D$90),"",'Philippines 2012'!$D$90)</f>
        <v>Don't know</v>
      </c>
      <c r="EV33" s="546" t="str">
        <f>IF(ISBLANK('Philippines 2012'!$H$91),"",'Philippines 2012'!$H$91)</f>
        <v>Yes</v>
      </c>
      <c r="EW33" s="546" t="str">
        <f>IF(ISBLANK('Philippines 2012'!$C$94),"",'Philippines 2012'!$C$94)</f>
        <v>Oral contraceptive pills and injectables</v>
      </c>
      <c r="EX33" s="546" t="str">
        <f>IF(ISBLANK('Philippines 2012'!$E$94),"",'Philippines 2012'!$E$94)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EY33" s="546" t="str">
        <f>IF(ISBLANK('Philippines 2012'!$G$94),"",'Philippines 2012'!$G$94)</f>
        <v>Only trained health service providers are allowed to dispense. Service providers other than physicians, such as midwives, cannot dispense without a prescription. However, most midwives, and all Philhealth accredited midwives, have back-up physicians who write the prescriptions.</v>
      </c>
      <c r="EZ33" s="546" t="str">
        <f>IF(ISBLANK('Philippines 2012'!$C$95),"",'Philippines 2012'!$C$95)</f>
        <v>IUDs</v>
      </c>
      <c r="FA33" s="546" t="str">
        <f>IF(ISBLANK('Philippines 2012'!$E$95),"",'Philippines 2012'!$E$95)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FB33" s="546" t="str">
        <f>IF(ISBLANK('Philippines 2012'!$G$95),"",'Philippines 2012'!$G$95)</f>
        <v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v>
      </c>
      <c r="FC33" s="546" t="str">
        <f>IF(ISBLANK('Philippines 2012'!$C$96),"",'Philippines 2012'!$C$96)</f>
        <v/>
      </c>
      <c r="FD33" s="546" t="str">
        <f>IF(ISBLANK('Philippines 2012'!$E$96),"",'Philippines 2012'!$E$96)</f>
        <v/>
      </c>
      <c r="FE33" s="546" t="str">
        <f>IF(ISBLANK('Philippines 2012'!$G$96),"",'Philippines 2012'!$G$96)</f>
        <v/>
      </c>
      <c r="FF33" s="550"/>
      <c r="FG33" s="546" t="str">
        <f>IF(ISBLANK('Philippines 2012'!$D$99),"",'Philippines 2012'!$D$99)</f>
        <v>No</v>
      </c>
      <c r="FH33" s="546" t="str">
        <f>IF(ISBLANK('Philippines 2012'!$E$99),"",'Philippines 2012'!$E$99)</f>
        <v/>
      </c>
      <c r="FI33" s="546" t="str">
        <f>IF(ISBLANK('Philippines 2012'!$H$99),"",'Philippines 2012'!$H$99)</f>
        <v/>
      </c>
      <c r="FJ33" s="546" t="str">
        <f>IF(ISBLANK('Philippines 2012'!$D$100),"",'Philippines 2012'!$D$100)</f>
        <v>No</v>
      </c>
      <c r="FK33" s="546" t="str">
        <f>IF(ISBLANK('Philippines 2012'!$E$100),"",'Philippines 2012'!$E$100)</f>
        <v/>
      </c>
      <c r="FL33" s="546" t="str">
        <f>IF(ISBLANK('Philippines 2012'!$H$100),"",'Philippines 2012'!$H$100)</f>
        <v/>
      </c>
      <c r="FM33" s="546" t="str">
        <f>IF(ISBLANK('Philippines 2012'!$D$101),"",'Philippines 2012'!$D$101)</f>
        <v>No</v>
      </c>
      <c r="FN33" s="546" t="str">
        <f>IF(ISBLANK('Philippines 2012'!$E$101),"",'Philippines 2012'!$E$101)</f>
        <v/>
      </c>
      <c r="FO33" s="546" t="str">
        <f>IF(ISBLANK('Philippines 2012'!$H$101),"",'Philippines 2012'!$H$101)</f>
        <v/>
      </c>
      <c r="FP33" s="547"/>
      <c r="FQ33" s="546" t="str">
        <f>IF(ISBLANK('Philippines 2012'!$G$104),"",'Philippines 2012'!$G$104)</f>
        <v>No</v>
      </c>
      <c r="FR33" s="546" t="str">
        <f>IF(ISBLANK('Philippines 2012'!$G$105),"",'Philippines 2012'!$G$105)</f>
        <v>No</v>
      </c>
      <c r="FS33" s="546" t="str">
        <f>IF(ISBLANK('Philippines 2012'!$G$106),"",'Philippines 2012'!$G$106)</f>
        <v>N/A</v>
      </c>
      <c r="FT33" s="546" t="str">
        <f>IF(ISBLANK('Philippines 2012'!$D$107),"",'Philippines 2012'!$D$107)</f>
        <v>N/A</v>
      </c>
      <c r="FU33" s="547"/>
      <c r="FV33" s="546" t="str">
        <f>IF(ISBLANK('Philippines 2012'!$G$109),"",'Philippines 2012'!$G$109)</f>
        <v>Yes</v>
      </c>
      <c r="FW33" s="546" t="str">
        <f>IF(ISBLANK('Philippines 2012'!$G$110),"",'Philippines 2012'!$G$110)</f>
        <v>Yes</v>
      </c>
      <c r="FX33" s="546" t="str">
        <f>IF(ISBLANK('Philippines 2012'!$G$111),"",'Philippines 2012'!$G$111)</f>
        <v>Yes</v>
      </c>
      <c r="FY33" s="546" t="str">
        <f>IF(ISBLANK('Philippines 2012'!$G$112),"",'Philippines 2012'!$G$112)</f>
        <v>No</v>
      </c>
      <c r="FZ33" s="546" t="str">
        <f>IF(ISBLANK('Philippines 2012'!$G$113),"",'Philippines 2012'!$G$113)</f>
        <v>Yes</v>
      </c>
      <c r="GA33" s="546" t="str">
        <f>IF(ISBLANK('Philippines 2012'!$G$114),"",'Philippines 2012'!$G$114)</f>
        <v>No</v>
      </c>
      <c r="GB33" s="546" t="str">
        <f>IF(ISBLANK('Philippines 2012'!$G$115),"",'Philippines 2012'!$G$115)</f>
        <v>No</v>
      </c>
      <c r="GC33" s="546" t="str">
        <f>IF(ISBLANK('Philippines 2012'!$G$116),"",'Philippines 2012'!$G$116)</f>
        <v>No</v>
      </c>
      <c r="GD33" s="546" t="str">
        <f>IF(ISBLANK('Philippines 2012'!$G$117),"",'Philippines 2012'!$G$117)</f>
        <v>Don't know</v>
      </c>
      <c r="GE33" s="546" t="str">
        <f>IF(ISBLANK('Philippines 2012'!$G$118),"",'Philippines 2012'!$G$118)</f>
        <v>No</v>
      </c>
      <c r="GF33" s="546" t="str">
        <f>IF(ISBLANK('Philippines 2012'!$F$119),"",'Philippines 2012'!$F$119)</f>
        <v>N/A</v>
      </c>
      <c r="GG33" s="546">
        <f>IF(ISBLANK('Philippines 2012'!$F$120),"",'Philippines 2012'!$F$120)</f>
        <v>2008</v>
      </c>
      <c r="GH33" s="546" t="str">
        <f>IF(ISBLANK('Philippines 2012'!$D$121),"",'Philippines 2012'!$D$121)</f>
        <v xml:space="preserve">Phil National Drug Formulary 7th Edition 2008 (current) </v>
      </c>
      <c r="GI33" s="546" t="str">
        <f>IF(ISBLANK('Philippines 2012'!$D$122),"",'Philippines 2012'!$D$122)</f>
        <v>IUDs are included in the DOH's medical device list.</v>
      </c>
      <c r="GJ33" s="547"/>
      <c r="GK33" s="546" t="str">
        <f>IF(ISBLANK('Philippines 2012'!$F$124),"",'Philippines 2012'!$F$124)</f>
        <v>N/A</v>
      </c>
      <c r="GL33" s="546" t="str">
        <f>IF(ISBLANK('Philippines 2012'!$G$125),"",'Philippines 2012'!$G$125)</f>
        <v>N/A</v>
      </c>
      <c r="GM33" s="546" t="str">
        <f>IF(ISBLANK('Philippines 2012'!$G$126),"",'Philippines 2012'!$G$126)</f>
        <v>N/A</v>
      </c>
      <c r="GN33" s="546" t="str">
        <f>IF(ISBLANK('Philippines 2012'!$G$127),"",'Philippines 2012'!$G$127)</f>
        <v>N/A</v>
      </c>
      <c r="GO33" s="546" t="str">
        <f>IF(ISBLANK('Philippines 2012'!$G$128),"",'Philippines 2012'!$G$128)</f>
        <v>N/A</v>
      </c>
      <c r="GP33" s="546" t="str">
        <f>IF(ISBLANK('Philippines 2012'!$D$129),"",'Philippines 2012'!$D$129)</f>
        <v>Document not available on IMF's website</v>
      </c>
      <c r="GQ33" s="555"/>
      <c r="GR33" s="548" t="str">
        <f>IF(ISBLANK('Philippines 2012'!$G$131),"",'Philippines 2012'!$G$131)</f>
        <v>Yes</v>
      </c>
      <c r="GS33" s="549"/>
      <c r="GT33" s="548" t="str">
        <f>IF(ISBLANK('Philippines 2012'!$G$133),"",'Philippines 2012'!$G$133)</f>
        <v>Yes</v>
      </c>
      <c r="GU33" s="548" t="str">
        <f>IF(ISBLANK('Philippines 2012'!$G$134),"",'Philippines 2012'!$G$134)</f>
        <v>Yes</v>
      </c>
      <c r="GV33" s="548" t="str">
        <f>IF(ISBLANK('Philippines 2012'!$G$135),"",'Philippines 2012'!$G$135)</f>
        <v>Yes</v>
      </c>
      <c r="GW33" s="548" t="str">
        <f>IF(ISBLANK('Philippines 2012'!$G$136),"",'Philippines 2012'!$G$136)</f>
        <v>N/A</v>
      </c>
      <c r="GX33" s="548" t="str">
        <f>IF(ISBLANK('Philippines 2012'!$G$137),"",'Philippines 2012'!$G$137)</f>
        <v>Yes</v>
      </c>
      <c r="GY33" s="548" t="str">
        <f>IF(ISBLANK('Philippines 2012'!$G$138),"",'Philippines 2012'!$G$138)</f>
        <v>Yes</v>
      </c>
      <c r="GZ33" s="548" t="str">
        <f>IF(ISBLANK('Philippines 2012'!$G$139),"",'Philippines 2012'!$G$139)</f>
        <v>N/A</v>
      </c>
      <c r="HA33" s="548" t="str">
        <f>IF(ISBLANK('Philippines 2012'!$G$140),"",'Philippines 2012'!$G$140)</f>
        <v>N/A</v>
      </c>
      <c r="HB33" s="548" t="str">
        <f>IF(ISBLANK('Philippines 2012'!$G$141),"",'Philippines 2012'!$G$141)</f>
        <v>Yes</v>
      </c>
      <c r="HC33" s="548" t="str">
        <f>IF(ISBLANK('Philippines 2012'!$F$142),"",'Philippines 2012'!$F$142)</f>
        <v>1/11-12/11</v>
      </c>
      <c r="HD33" s="548" t="str">
        <f>IF(ISBLANK('Philippines 2012'!$F$143),"",'Philippines 2012'!$F$143)</f>
        <v xml:space="preserve">Information from warehouse person handling FP commodities at the Materials Management Division of the DOH </v>
      </c>
      <c r="HE33" s="549"/>
      <c r="HF33" s="548" t="str">
        <f>IF(ISBLANK('Philippines 2012'!$G$145),"",'Philippines 2012'!$G$145)</f>
        <v>Yes</v>
      </c>
      <c r="HG33" s="548" t="str">
        <f>IF(ISBLANK('Philippines 2012'!$G$146),"",'Philippines 2012'!$G$146)</f>
        <v>N/A</v>
      </c>
      <c r="HH33" s="551" t="str">
        <f>IF(ISBLANK('Philippines 2012'!$D$147),"",'Philippines 2012'!$D$147)</f>
        <v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v>
      </c>
      <c r="HI33" s="159" t="s">
        <v>497</v>
      </c>
    </row>
    <row r="34" spans="1:217" ht="39.950000000000003" customHeight="1">
      <c r="A34" s="263" t="s">
        <v>530</v>
      </c>
      <c r="B34" s="154"/>
      <c r="C34" s="536" t="str">
        <f>IF(ISBLANK('Russia 2012'!$H$12),"",'Russia 2012'!$H$12)</f>
        <v>No</v>
      </c>
      <c r="D34" s="536" t="str">
        <f>IF(ISBLANK('Russia 2012'!$D$13),"",'Russia 2012'!$D$13)</f>
        <v>N/A</v>
      </c>
      <c r="E34" s="557"/>
      <c r="F34" s="536" t="str">
        <f>IF(ISBLANK('Russia 2012'!$D$15),"",'Russia 2012'!$D$15)</f>
        <v>N/A</v>
      </c>
      <c r="G34" s="536" t="str">
        <f>IF(ISBLANK('Russia 2012'!$F$15),"",'Russia 2012'!$F$15)</f>
        <v/>
      </c>
      <c r="H34" s="536" t="str">
        <f>IF(ISBLANK('Russia 2012'!$D$16),"",'Russia 2012'!$D$16)</f>
        <v>N/A</v>
      </c>
      <c r="I34" s="536" t="str">
        <f>IF(ISBLANK('Russia 2012'!$F$16),"",'Russia 2012'!$F$16)</f>
        <v/>
      </c>
      <c r="J34" s="536" t="str">
        <f>IF(ISBLANK('Russia 2012'!$D$17),"",'Russia 2012'!$D$17)</f>
        <v>N/A</v>
      </c>
      <c r="K34" s="536" t="str">
        <f>IF(ISBLANK('Russia 2012'!$F$17),"",'Russia 2012'!$F$17)</f>
        <v/>
      </c>
      <c r="L34" s="536" t="str">
        <f>IF(ISBLANK('Russia 2012'!$D$18),"",'Russia 2012'!$D$18)</f>
        <v>N/A</v>
      </c>
      <c r="M34" s="536" t="str">
        <f>IF(ISBLANK('Russia 2012'!$F$18),"",'Russia 2012'!$F$18)</f>
        <v/>
      </c>
      <c r="N34" s="536" t="str">
        <f>IF(ISBLANK('Russia 2012'!$D$19),"",'Russia 2012'!$D$19)</f>
        <v>N/A</v>
      </c>
      <c r="O34" s="536" t="str">
        <f>IF(ISBLANK('Russia 2012'!$F$19),"",'Russia 2012'!$F$19)</f>
        <v/>
      </c>
      <c r="P34" s="536" t="str">
        <f>IF(ISBLANK('Russia 2012'!$D$20),"",'Russia 2012'!$D$20)</f>
        <v>N/A</v>
      </c>
      <c r="Q34" s="536" t="str">
        <f>IF(ISBLANK('Russia 2012'!$F$20),"",'Russia 2012'!$F$20)</f>
        <v/>
      </c>
      <c r="R34" s="536" t="str">
        <f>IF(ISBLANK('Russia 2012'!$D$21),"",'Russia 2012'!$D$21)</f>
        <v>N/A</v>
      </c>
      <c r="S34" s="536" t="str">
        <f>IF(ISBLANK('Russia 2012'!$F$21),"",'Russia 2012'!$F$21)</f>
        <v/>
      </c>
      <c r="T34" s="536" t="str">
        <f>IF(ISBLANK('Russia 2012'!$D$22),"",'Russia 2012'!$D$22)</f>
        <v>N/A</v>
      </c>
      <c r="U34" s="536" t="str">
        <f>IF(ISBLANK('Russia 2012'!$F$22),"",'Russia 2012'!$F$22)</f>
        <v/>
      </c>
      <c r="V34" s="536" t="str">
        <f>IF(ISBLANK('Russia 2012'!$D$23),"",'Russia 2012'!$D$23)</f>
        <v>N/A</v>
      </c>
      <c r="W34" s="536" t="str">
        <f>IF(ISBLANK('Russia 2012'!$F$23),"",'Russia 2012'!$F$23)</f>
        <v/>
      </c>
      <c r="X34" s="536" t="str">
        <f>IF(ISBLANK('Russia 2012'!$H$24),"",'Russia 2012'!$H$24)</f>
        <v>N/A</v>
      </c>
      <c r="Y34" s="536" t="str">
        <f>IF(ISBLANK('Russia 2012'!$H$25),"",'Russia 2012'!$H$25)</f>
        <v>N/A</v>
      </c>
      <c r="Z34" s="536" t="str">
        <f>IF(ISBLANK('Russia 2012'!$D$26),"",'Russia 2012'!$D$26)</f>
        <v>Yes</v>
      </c>
      <c r="AA34" s="536" t="str">
        <f>IF(ISBLANK('Russia 2012'!$F$26),"",'Russia 2012'!$F$26)</f>
        <v>Don't know</v>
      </c>
      <c r="AB34" s="536" t="str">
        <f>IF(ISBLANK('Russia 2012'!$H$26),"",'Russia 2012'!$H$26)</f>
        <v>Don't know</v>
      </c>
      <c r="AC34" s="155"/>
      <c r="AD34" s="537" t="str">
        <f>IF(ISBLANK('Russia 2012'!$F$28),"",'Russia 2012'!$F$28)</f>
        <v>January</v>
      </c>
      <c r="AE34" s="537" t="str">
        <f>IF(ISBLANK('Russia 2012'!$H$28),"",'Russia 2012'!$H$28)</f>
        <v>December</v>
      </c>
      <c r="AF34" s="535" t="str">
        <f>IF(ISBLANK('Russia 2012'!$G$29),"",'Russia 2012'!$G$29)</f>
        <v>N/A</v>
      </c>
      <c r="AG34" s="535" t="str">
        <f>IF(ISBLANK('Russia 2012'!$E$30),"",'Russia 2012'!$E$30)</f>
        <v>N/A</v>
      </c>
      <c r="AH34" s="535" t="str">
        <f>IF(ISBLANK('Russia 2012'!$G$30),"",'Russia 2012'!$G$30)</f>
        <v>N/A</v>
      </c>
      <c r="AI34" s="535" t="str">
        <f>IF(ISBLANK('Russia 2012'!$H$31),"",'Russia 2012'!$H$31)</f>
        <v>No</v>
      </c>
      <c r="AJ34" s="538" t="str">
        <f>IF(ISBLANK('Russia 2012'!$H$32),"",'Russia 2012'!$H$32)</f>
        <v>No</v>
      </c>
      <c r="AK34" s="538">
        <f>IF(ISBLANK('Russia 2012'!$E$35),"",'Russia 2012'!$E$35)</f>
        <v>0</v>
      </c>
      <c r="AL34" s="537" t="str">
        <f>IF(ISBLANK('Russia 2012'!$F$35),"",'Russia 2012'!$F$35)</f>
        <v>01/11 - 12/11</v>
      </c>
      <c r="AM34" s="537" t="str">
        <f>IF(ISBLANK('Russia 2012'!$G$35),"",'Russia 2012'!$G$35)</f>
        <v/>
      </c>
      <c r="AN34" s="537" t="str">
        <f>IF(ISBLANK('Russia 2012'!$H$35),"",'Russia 2012'!$H$35)</f>
        <v/>
      </c>
      <c r="AO34" s="537" t="str">
        <f>IF(ISBLANK('Russia 2012'!$H$37),"",'Russia 2012'!$H$37)</f>
        <v>No</v>
      </c>
      <c r="AP34" s="537" t="str">
        <f>IF(ISBLANK('Russia 2012'!$D$40),"",'Russia 2012'!$D$40)</f>
        <v>No</v>
      </c>
      <c r="AQ34" s="537" t="str">
        <f>IF(ISBLANK('Russia 2012'!$D$41),"",'Russia 2012'!$D$41)</f>
        <v>N/A</v>
      </c>
      <c r="AR34" s="538">
        <f>IF(ISBLANK('Russia 2012'!$E$40),"",'Russia 2012'!$E$40)</f>
        <v>0</v>
      </c>
      <c r="AS34" s="538" t="str">
        <f>IF(ISBLANK('Russia 2012'!$F$40),"",'Russia 2012'!$F$40)</f>
        <v>01/11 - 12/11</v>
      </c>
      <c r="AT34" s="538" t="str">
        <f>IF(ISBLANK('Russia 2012'!$G$40),"",'Russia 2012'!$G$40)</f>
        <v/>
      </c>
      <c r="AU34" s="537" t="str">
        <f>IF(ISBLANK('Russia 2012'!$H$40),"",'Russia 2012'!$H$40)</f>
        <v/>
      </c>
      <c r="AV34" s="537" t="str">
        <f>IF(ISBLANK('Russia 2012'!$D$42),"",'Russia 2012'!$D$42)</f>
        <v>No</v>
      </c>
      <c r="AW34" s="538" t="str">
        <f>IF(ISBLANK('Russia 2012'!$D$43),"",'Russia 2012'!$D$43)</f>
        <v>N/A</v>
      </c>
      <c r="AX34" s="538">
        <f>IF(ISBLANK('Russia 2012'!$E$42),"",'Russia 2012'!$E$42)</f>
        <v>0</v>
      </c>
      <c r="AY34" s="538" t="str">
        <f>IF(ISBLANK('Russia 2012'!$F$42),"",'Russia 2012'!$F$42)</f>
        <v>01/11 - 12/11</v>
      </c>
      <c r="AZ34" s="538" t="str">
        <f>IF(ISBLANK('Russia 2012'!$G$42),"",'Russia 2012'!$G$42)</f>
        <v/>
      </c>
      <c r="BA34" s="537" t="str">
        <f>IF(ISBLANK('Russia 2012'!$H$42),"",'Russia 2012'!$H$42)</f>
        <v/>
      </c>
      <c r="BB34" s="539">
        <f>IF(ISBLANK('Russia 2012'!$E$44),"",'Russia 2012'!$E$44)</f>
        <v>0</v>
      </c>
      <c r="BC34" s="537" t="str">
        <f>IF(ISBLANK('Russia 2012'!$H$44),"",'Russia 2012'!$H$44)</f>
        <v/>
      </c>
      <c r="BD34" s="540"/>
      <c r="BE34" s="537" t="str">
        <f>IF(ISBLANK('Russia 2012'!$D$48),"",'Russia 2012'!$D$48)</f>
        <v>No</v>
      </c>
      <c r="BF34" s="538" t="str">
        <f>IF(ISBLANK('Russia 2012'!$D$49),"",'Russia 2012'!$D$49)</f>
        <v>N/A</v>
      </c>
      <c r="BG34" s="538">
        <f>IF(ISBLANK('Russia 2012'!$E$48),"",'Russia 2012'!$E$48)</f>
        <v>0</v>
      </c>
      <c r="BH34" s="538" t="str">
        <f>IF(ISBLANK('Russia 2012'!$F$48),"",'Russia 2012'!$F$48)</f>
        <v>01/11 - 12/11</v>
      </c>
      <c r="BI34" s="538" t="str">
        <f>IF(ISBLANK('Russia 2012'!$G$48),"",'Russia 2012'!$G$48)</f>
        <v/>
      </c>
      <c r="BJ34" s="537" t="str">
        <f>IF(ISBLANK('Russia 2012'!$H$48),"",'Russia 2012'!$H$48)</f>
        <v/>
      </c>
      <c r="BK34" s="537" t="str">
        <f>IF(ISBLANK('Russia 2012'!$D$50),"",'Russia 2012'!$D$50)</f>
        <v>No</v>
      </c>
      <c r="BL34" s="538">
        <f>IF(ISBLANK('Russia 2012'!$E$50),"",'Russia 2012'!$E$50)</f>
        <v>0</v>
      </c>
      <c r="BM34" s="538" t="str">
        <f>IF(ISBLANK('Russia 2012'!$F$50),"",'Russia 2012'!$F$50)</f>
        <v>01/11 - 12/11</v>
      </c>
      <c r="BN34" s="538" t="str">
        <f>IF(ISBLANK('Russia 2012'!$G$50),"",'Russia 2012'!$G$50)</f>
        <v/>
      </c>
      <c r="BO34" s="538" t="str">
        <f>IF(ISBLANK('Russia 2012'!$H$50),"",'Russia 2012'!$H$50)</f>
        <v/>
      </c>
      <c r="BP34" s="537" t="str">
        <f>IF(ISBLANK('Russia 2012'!$D$51),"",'Russia 2012'!$D$51)</f>
        <v>No</v>
      </c>
      <c r="BQ34" s="538">
        <f>IF(ISBLANK('Russia 2012'!$E$51),"",'Russia 2012'!$E$51)</f>
        <v>0</v>
      </c>
      <c r="BR34" s="537" t="str">
        <f>IF(ISBLANK('Russia 2012'!$F$51),"",'Russia 2012'!$F$51)</f>
        <v>01/11 - 12/11</v>
      </c>
      <c r="BS34" s="538" t="str">
        <f>IF(ISBLANK('Russia 2012'!$G$51),"",'Russia 2012'!$G$51)</f>
        <v/>
      </c>
      <c r="BT34" s="538" t="str">
        <f>IF(ISBLANK('Russia 2012'!$H$51),"",'Russia 2012'!$H$51)</f>
        <v/>
      </c>
      <c r="BU34" s="539">
        <f>IF(ISBLANK('Russia 2012'!$E$52),"",'Russia 2012'!$E$52)</f>
        <v>0</v>
      </c>
      <c r="BV34" s="538" t="str">
        <f>IF(ISBLANK('Russia 2012'!$H$52),"",'Russia 2012'!$H$52)</f>
        <v/>
      </c>
      <c r="BW34" s="541" t="str">
        <f>IF(ISBLANK('Russia 2012'!$F$55),"",'Russia 2012'!$F$55)</f>
        <v>N/A</v>
      </c>
      <c r="BX34" s="537" t="str">
        <f>IF(ISBLANK('Russia 2012'!$G$55),"",'Russia 2012'!$G$55)</f>
        <v/>
      </c>
      <c r="BY34" s="541" t="str">
        <f>IF(ISBLANK('Russia 2012'!$F$56),"",'Russia 2012'!$F$56)</f>
        <v>N/A</v>
      </c>
      <c r="BZ34" s="537" t="str">
        <f>IF(ISBLANK('Russia 2012'!$G$56),"",'Russia 2012'!$G$56)</f>
        <v/>
      </c>
      <c r="CA34" s="537" t="str">
        <f>IF(ISBLANK('Russia 2012'!$F$57),"",'Russia 2012'!$F$57)</f>
        <v/>
      </c>
      <c r="CB34" s="537" t="str">
        <f>IF(ISBLANK('Russia 2012'!$G$57),"",'Russia 2012'!$G$57)</f>
        <v/>
      </c>
      <c r="CC34" s="537" t="str">
        <f>IF(ISBLANK('Russia 2012'!$F$59),"",'Russia 2012'!$F$59)</f>
        <v>N/A</v>
      </c>
      <c r="CD34" s="537" t="str">
        <f>IF(ISBLANK('Russia 2012'!$F$60),"",'Russia 2012'!$F$60)</f>
        <v>N/A</v>
      </c>
      <c r="CE34" s="537" t="str">
        <f>IF(ISBLANK('Russia 2012'!$F$61),"",'Russia 2012'!$F$61)</f>
        <v>N/A</v>
      </c>
      <c r="CF34" s="537" t="str">
        <f>IF(ISBLANK('Russia 2012'!$D$62),"",'Russia 2012'!$D$62)</f>
        <v/>
      </c>
      <c r="CG34" s="262"/>
      <c r="CH34" s="542"/>
      <c r="CI34" s="543" t="str">
        <f>IF(ISBLANK('Russia 2012'!$D$66),"",'Russia 2012'!$D$66)</f>
        <v>Yes</v>
      </c>
      <c r="CJ34" s="543" t="str">
        <f>IF(ISBLANK('Russia 2012'!$D$67),"",'Russia 2012'!$D$67)</f>
        <v>Yes</v>
      </c>
      <c r="CK34" s="543" t="str">
        <f>IF(ISBLANK('Russia 2012'!$D$68),"",'Russia 2012'!$D$68)</f>
        <v>Yes</v>
      </c>
      <c r="CL34" s="543" t="str">
        <f>IF(ISBLANK('Russia 2012'!$D$69),"",'Russia 2012'!$D$69)</f>
        <v>Yes</v>
      </c>
      <c r="CM34" s="543" t="str">
        <f>IF(ISBLANK('Russia 2012'!$D$70),"",'Russia 2012'!$D$70)</f>
        <v>Yes</v>
      </c>
      <c r="CN34" s="543" t="str">
        <f>IF(ISBLANK('Russia 2012'!$D$71),"",'Russia 2012'!$D$71)</f>
        <v>Yes</v>
      </c>
      <c r="CO34" s="543" t="str">
        <f>IF(ISBLANK('Russia 2012'!$D$72),"",'Russia 2012'!$D$72)</f>
        <v>No</v>
      </c>
      <c r="CP34" s="543" t="str">
        <f>IF(ISBLANK('Russia 2012'!$D$73),"",'Russia 2012'!$D$73)</f>
        <v>Yes</v>
      </c>
      <c r="CQ34" s="543" t="str">
        <f>IF(ISBLANK('Russia 2012'!$D$74),"",'Russia 2012'!$D$74)</f>
        <v>No</v>
      </c>
      <c r="CR34" s="543" t="str">
        <f>IF(ISBLANK('Russia 2012'!$D$75),"",'Russia 2012'!$D$75)</f>
        <v>Yes</v>
      </c>
      <c r="CS34" s="543" t="str">
        <f>IF(ISBLANK('Russia 2012'!$D$76),"",'Russia 2012'!$D$76)</f>
        <v>No</v>
      </c>
      <c r="CT34" s="543" t="str">
        <f>IF(ISBLANK('Russia 2012'!$D$77),"",'Russia 2012'!$D$77)</f>
        <v>contraceptive patch Evra and vaginal ring Novaring</v>
      </c>
      <c r="CU34" s="542"/>
      <c r="CV34" s="543" t="str">
        <f>IF(ISBLANK('Russia 2012'!$F$66),"",'Russia 2012'!$F$66)</f>
        <v>Yes</v>
      </c>
      <c r="CW34" s="543" t="str">
        <f>IF(ISBLANK('Russia 2012'!$F$67),"",'Russia 2012'!$F$67)</f>
        <v>Yes</v>
      </c>
      <c r="CX34" s="543" t="str">
        <f>IF(ISBLANK('Russia 2012'!$F$68),"",'Russia 2012'!$F$68)</f>
        <v>Yes</v>
      </c>
      <c r="CY34" s="543" t="str">
        <f>IF(ISBLANK('Russia 2012'!$F$69),"",'Russia 2012'!$F$69)</f>
        <v>Yes</v>
      </c>
      <c r="CZ34" s="543" t="str">
        <f>IF(ISBLANK('Russia 2012'!$F$70),"",'Russia 2012'!$F$70)</f>
        <v>Yes</v>
      </c>
      <c r="DA34" s="543" t="str">
        <f>IF(ISBLANK('Russia 2012'!$F$71),"",'Russia 2012'!$F$71)</f>
        <v>Yes</v>
      </c>
      <c r="DB34" s="543" t="str">
        <f>IF(ISBLANK('Russia 2012'!$F$72),"",'Russia 2012'!$F$72)</f>
        <v>No</v>
      </c>
      <c r="DC34" s="543" t="str">
        <f>IF(ISBLANK('Russia 2012'!$F$73),"",'Russia 2012'!$F$73)</f>
        <v>Yes</v>
      </c>
      <c r="DD34" s="543" t="str">
        <f>IF(ISBLANK('Russia 2012'!$F$74),"",'Russia 2012'!$F$74)</f>
        <v>No</v>
      </c>
      <c r="DE34" s="543" t="str">
        <f>IF(ISBLANK('Russia 2012'!$F$75),"",'Russia 2012'!$F$75)</f>
        <v>Yes</v>
      </c>
      <c r="DF34" s="543" t="str">
        <f>IF(ISBLANK('Russia 2012'!$F$76),"",'Russia 2012'!$F$76)</f>
        <v>No</v>
      </c>
      <c r="DG34" s="543" t="str">
        <f>IF(ISBLANK('Russia 2012'!$F$77),"",'Russia 2012'!$F$77)</f>
        <v>contraceptive patch Evra and vaginal ring Novaring</v>
      </c>
      <c r="DH34" s="544"/>
      <c r="DI34" s="543" t="str">
        <f>IF(ISBLANK('Russia 2012'!$G$66),"",'Russia 2012'!$G$66)</f>
        <v>N/A</v>
      </c>
      <c r="DJ34" s="543" t="str">
        <f>IF(ISBLANK('Russia 2012'!$G$67),"",'Russia 2012'!$G$67)</f>
        <v>N/A</v>
      </c>
      <c r="DK34" s="543" t="str">
        <f>IF(ISBLANK('Russia 2012'!$G$68),"",'Russia 2012'!$G$68)</f>
        <v>N/A</v>
      </c>
      <c r="DL34" s="543" t="str">
        <f>IF(ISBLANK('Russia 2012'!$G$69),"",'Russia 2012'!$G$69)</f>
        <v>N/A</v>
      </c>
      <c r="DM34" s="543" t="str">
        <f>IF(ISBLANK('Russia 2012'!$G$70),"",'Russia 2012'!$G$70)</f>
        <v>N/A</v>
      </c>
      <c r="DN34" s="543" t="str">
        <f>IF(ISBLANK('Russia 2012'!$G$71),"",'Russia 2012'!$G$71)</f>
        <v>N/A</v>
      </c>
      <c r="DO34" s="543" t="str">
        <f>IF(ISBLANK('Russia 2012'!$G$72),"",'Russia 2012'!$G$72)</f>
        <v>N/A</v>
      </c>
      <c r="DP34" s="543" t="str">
        <f>IF(ISBLANK('Russia 2012'!$G$73),"",'Russia 2012'!$G$73)</f>
        <v>N/A</v>
      </c>
      <c r="DQ34" s="543" t="str">
        <f>IF(ISBLANK('Russia 2012'!$G$74),"",'Russia 2012'!$G$74)</f>
        <v>N/A</v>
      </c>
      <c r="DR34" s="543" t="str">
        <f>IF(ISBLANK('Russia 2012'!$G$75),"",'Russia 2012'!$G$75)</f>
        <v>N/A</v>
      </c>
      <c r="DS34" s="543" t="str">
        <f>IF(ISBLANK('Russia 2012'!$G$76),"",'Russia 2012'!$G$76)</f>
        <v>N/A</v>
      </c>
      <c r="DT34" s="543" t="str">
        <f>IF(ISBLANK('Russia 2012'!$G$77),"",'Russia 2012'!$G$77)</f>
        <v>N/A</v>
      </c>
      <c r="DU34" s="544"/>
      <c r="DV34" s="543" t="str">
        <f>IF(ISBLANK('Russia 2012'!$H$66),"",'Russia 2012'!$H$66)</f>
        <v>N/A</v>
      </c>
      <c r="DW34" s="543" t="str">
        <f>IF(ISBLANK('Russia 2012'!$H$67),"",'Russia 2012'!$H$67)</f>
        <v>N/A</v>
      </c>
      <c r="DX34" s="543" t="str">
        <f>IF(ISBLANK('Russia 2012'!$H$68),"",'Russia 2012'!$H$68)</f>
        <v>N/A</v>
      </c>
      <c r="DY34" s="543" t="str">
        <f>IF(ISBLANK('Russia 2012'!$H$69),"",'Russia 2012'!$H$69)</f>
        <v>N/A</v>
      </c>
      <c r="DZ34" s="543" t="str">
        <f>IF(ISBLANK('Russia 2012'!$H$70),"",'Russia 2012'!$H$70)</f>
        <v>N/A</v>
      </c>
      <c r="EA34" s="543" t="str">
        <f>IF(ISBLANK('Russia 2012'!$H$71),"",'Russia 2012'!$H$71)</f>
        <v>N/A</v>
      </c>
      <c r="EB34" s="543" t="str">
        <f>IF(ISBLANK('Russia 2012'!$H$72),"",'Russia 2012'!$H$72)</f>
        <v>N/A</v>
      </c>
      <c r="EC34" s="543" t="str">
        <f>IF(ISBLANK('Russia 2012'!$H$73),"",'Russia 2012'!$H$73)</f>
        <v>N/A</v>
      </c>
      <c r="ED34" s="543" t="str">
        <f>IF(ISBLANK('Russia 2012'!$H$74),"",'Russia 2012'!$H$74)</f>
        <v>N/A</v>
      </c>
      <c r="EE34" s="543" t="str">
        <f>IF(ISBLANK('Russia 2012'!$H$75),"",'Russia 2012'!$H$75)</f>
        <v>N/A</v>
      </c>
      <c r="EF34" s="543" t="str">
        <f>IF(ISBLANK('Russia 2012'!$H$76),"",'Russia 2012'!$H$76)</f>
        <v>N/A</v>
      </c>
      <c r="EG34" s="543" t="str">
        <f>IF(ISBLANK('Russia 2012'!$H$77),"",'Russia 2012'!$H$77)</f>
        <v>N/A</v>
      </c>
      <c r="EH34" s="543" t="str">
        <f>IF(ISBLANK('Russia 2012'!$D$78),"",'Russia 2012'!$D$78)</f>
        <v>The commodity section was not completed this year, so the information here represents last year's responses.</v>
      </c>
      <c r="EI34" s="545"/>
      <c r="EJ34" s="546" t="str">
        <f>IF(ISBLANK('Russia 2012'!$H$80),"",'Russia 2012'!$H$80)</f>
        <v>No</v>
      </c>
      <c r="EK34" s="546" t="str">
        <f>IF(ISBLANK('Russia 2012'!$C$83),"",'Russia 2012'!$C$83)</f>
        <v/>
      </c>
      <c r="EL34" s="546" t="str">
        <f>IF(ISBLANK('Russia 2012'!$D$83),"",'Russia 2012'!$D$83)</f>
        <v/>
      </c>
      <c r="EM34" s="546" t="str">
        <f>IF(ISBLANK('Russia 2012'!$F$83),"",'Russia 2012'!$F$83)</f>
        <v/>
      </c>
      <c r="EN34" s="546" t="str">
        <f>IF(ISBLANK('Russia 2012'!$G$83),"",'Russia 2012'!$G$83)</f>
        <v/>
      </c>
      <c r="EO34" s="546" t="str">
        <f>IF(ISBLANK('Russia 2012'!$F$84),"",'Russia 2012'!$F$84)</f>
        <v>Yes</v>
      </c>
      <c r="EP34" s="546" t="str">
        <f>IF(ISBLANK('Russia 2012'!$E$85),"",'Russia 2012'!$E$85)</f>
        <v>All</v>
      </c>
      <c r="EQ34" s="546" t="str">
        <f>IF(ISBLANK('Russia 2012'!$E$86),"",'Russia 2012'!$E$86)</f>
        <v>10% custom/import duties, 10% VAT</v>
      </c>
      <c r="ER34" s="546" t="str">
        <f>IF(ISBLANK('Russia 2012'!$H$87),"",'Russia 2012'!$H$87)</f>
        <v>Yes</v>
      </c>
      <c r="ES34" s="546" t="str">
        <f>IF(ISBLANK('Russia 2012'!$D$88),"",'Russia 2012'!$D$88)</f>
        <v>It's illegal to advertise a specific contraceptive brand as well as any other prescription drug. However, they can be promoted and advertised in professional health care literature and facilities. Public campaigns about contraception in general are allowed.</v>
      </c>
      <c r="ET34" s="546" t="str">
        <f>IF(ISBLANK('Russia 2012'!$H$89),"",'Russia 2012'!$H$89)</f>
        <v>Yes</v>
      </c>
      <c r="EU34" s="546" t="str">
        <f>IF(ISBLANK('Russia 2012'!$D$90),"",'Russia 2012'!$D$90)</f>
        <v>Only those entities that have a license for specific medical services can provide contraception. They are mainly private medical clinics. In general only health care workers can provide methods, mostly OB/GYNs.</v>
      </c>
      <c r="EV34" s="546" t="str">
        <f>IF(ISBLANK('Russia 2012'!$H$91),"",'Russia 2012'!$H$91)</f>
        <v>Yes</v>
      </c>
      <c r="EW34" s="546" t="str">
        <f>IF(ISBLANK('Russia 2012'!$C$94),"",'Russia 2012'!$C$94)</f>
        <v>All except condoms</v>
      </c>
      <c r="EX34" s="546" t="str">
        <f>IF(ISBLANK('Russia 2012'!$E$94),"",'Russia 2012'!$E$94)</f>
        <v>Only pharmacies are allowed to sell contraceptives and only OB/GYNs can prescribe them.</v>
      </c>
      <c r="EY34" s="546" t="str">
        <f>IF(ISBLANK('Russia 2012'!$G$94),"",'Russia 2012'!$G$94)</f>
        <v>Only pharmacies are allowed to sell contraceptives and only OB/GYNs can prescribe them.</v>
      </c>
      <c r="EZ34" s="546" t="str">
        <f>IF(ISBLANK('Russia 2012'!$C$95),"",'Russia 2012'!$C$95)</f>
        <v/>
      </c>
      <c r="FA34" s="546" t="str">
        <f>IF(ISBLANK('Russia 2012'!$E$95),"",'Russia 2012'!$E$95)</f>
        <v/>
      </c>
      <c r="FB34" s="546" t="str">
        <f>IF(ISBLANK('Russia 2012'!$G$95),"",'Russia 2012'!$G$95)</f>
        <v/>
      </c>
      <c r="FC34" s="546" t="str">
        <f>IF(ISBLANK('Russia 2012'!$C$96),"",'Russia 2012'!$C$96)</f>
        <v/>
      </c>
      <c r="FD34" s="546" t="str">
        <f>IF(ISBLANK('Russia 2012'!$E$96),"",'Russia 2012'!$E$96)</f>
        <v/>
      </c>
      <c r="FE34" s="546" t="str">
        <f>IF(ISBLANK('Russia 2012'!$G$96),"",'Russia 2012'!$G$96)</f>
        <v/>
      </c>
      <c r="FF34" s="550"/>
      <c r="FG34" s="546" t="str">
        <f>IF(ISBLANK('Russia 2012'!$D$99),"",'Russia 2012'!$D$99)</f>
        <v>No</v>
      </c>
      <c r="FH34" s="546" t="str">
        <f>IF(ISBLANK('Russia 2012'!$E$99),"",'Russia 2012'!$E$99)</f>
        <v/>
      </c>
      <c r="FI34" s="546" t="str">
        <f>IF(ISBLANK('Russia 2012'!$H$99),"",'Russia 2012'!$H$99)</f>
        <v/>
      </c>
      <c r="FJ34" s="546" t="str">
        <f>IF(ISBLANK('Russia 2012'!$D$100),"",'Russia 2012'!$D$100)</f>
        <v>No</v>
      </c>
      <c r="FK34" s="546" t="str">
        <f>IF(ISBLANK('Russia 2012'!$E$100),"",'Russia 2012'!$E$100)</f>
        <v/>
      </c>
      <c r="FL34" s="546" t="str">
        <f>IF(ISBLANK('Russia 2012'!$H$100),"",'Russia 2012'!$H$100)</f>
        <v/>
      </c>
      <c r="FM34" s="546" t="str">
        <f>IF(ISBLANK('Russia 2012'!$D$101),"",'Russia 2012'!$D$101)</f>
        <v>Yes</v>
      </c>
      <c r="FN34" s="546" t="str">
        <f>IF(ISBLANK('Russia 2012'!$E$101),"",'Russia 2012'!$E$101)</f>
        <v>Migrants don't have access to health care in general, incuding family planning.</v>
      </c>
      <c r="FO34" s="546" t="str">
        <f>IF(ISBLANK('Russia 2012'!$H$101),"",'Russia 2012'!$H$101)</f>
        <v>Yes</v>
      </c>
      <c r="FP34" s="547"/>
      <c r="FQ34" s="546" t="str">
        <f>IF(ISBLANK('Russia 2012'!$G$104),"",'Russia 2012'!$G$104)</f>
        <v>No</v>
      </c>
      <c r="FR34" s="546" t="str">
        <f>IF(ISBLANK('Russia 2012'!$G$105),"",'Russia 2012'!$G$105)</f>
        <v>Yes</v>
      </c>
      <c r="FS34" s="546" t="str">
        <f>IF(ISBLANK('Russia 2012'!$G$106),"",'Russia 2012'!$G$106)</f>
        <v>Yes</v>
      </c>
      <c r="FT34" s="546" t="str">
        <f>IF(ISBLANK('Russia 2012'!$D$107),"",'Russia 2012'!$D$107)</f>
        <v>Some regions provide free contraception for vulnerable groups.</v>
      </c>
      <c r="FU34" s="547"/>
      <c r="FV34" s="546" t="str">
        <f>IF(ISBLANK('Russia 2012'!$G$109),"",'Russia 2012'!$G$109)</f>
        <v>No</v>
      </c>
      <c r="FW34" s="546" t="str">
        <f>IF(ISBLANK('Russia 2012'!$G$110),"",'Russia 2012'!$G$110)</f>
        <v>Yes</v>
      </c>
      <c r="FX34" s="546" t="str">
        <f>IF(ISBLANK('Russia 2012'!$G$111),"",'Russia 2012'!$G$111)</f>
        <v>No</v>
      </c>
      <c r="FY34" s="546" t="str">
        <f>IF(ISBLANK('Russia 2012'!$G$112),"",'Russia 2012'!$G$112)</f>
        <v>No</v>
      </c>
      <c r="FZ34" s="546" t="str">
        <f>IF(ISBLANK('Russia 2012'!$G$113),"",'Russia 2012'!$G$113)</f>
        <v>No</v>
      </c>
      <c r="GA34" s="546" t="str">
        <f>IF(ISBLANK('Russia 2012'!$G$114),"",'Russia 2012'!$G$114)</f>
        <v>No</v>
      </c>
      <c r="GB34" s="546" t="str">
        <f>IF(ISBLANK('Russia 2012'!$G$115),"",'Russia 2012'!$G$115)</f>
        <v>No</v>
      </c>
      <c r="GC34" s="546" t="str">
        <f>IF(ISBLANK('Russia 2012'!$G$116),"",'Russia 2012'!$G$116)</f>
        <v>No</v>
      </c>
      <c r="GD34" s="546" t="str">
        <f>IF(ISBLANK('Russia 2012'!$G$117),"",'Russia 2012'!$G$117)</f>
        <v>No</v>
      </c>
      <c r="GE34" s="546" t="str">
        <f>IF(ISBLANK('Russia 2012'!$G$118),"",'Russia 2012'!$G$118)</f>
        <v>No</v>
      </c>
      <c r="GF34" s="546" t="str">
        <f>IF(ISBLANK('Russia 2012'!$F$119),"",'Russia 2012'!$F$119)</f>
        <v>N/A</v>
      </c>
      <c r="GG34" s="546">
        <f>IF(ISBLANK('Russia 2012'!$F$120),"",'Russia 2012'!$F$120)</f>
        <v>2012</v>
      </c>
      <c r="GH34" s="546" t="str">
        <f>IF(ISBLANK('Russia 2012'!$D$121),"",'Russia 2012'!$D$121)</f>
        <v>National Essential Medicine List for 2012</v>
      </c>
      <c r="GI34" s="546" t="str">
        <f>IF(ISBLANK('Russia 2012'!$D$122),"",'Russia 2012'!$D$122)</f>
        <v/>
      </c>
      <c r="GJ34" s="547"/>
      <c r="GK34" s="546" t="str">
        <f>IF(ISBLANK('Russia 2012'!$F$124),"",'Russia 2012'!$F$124)</f>
        <v>N/A</v>
      </c>
      <c r="GL34" s="546" t="str">
        <f>IF(ISBLANK('Russia 2012'!$G$125),"",'Russia 2012'!$G$125)</f>
        <v>N/A</v>
      </c>
      <c r="GM34" s="546" t="str">
        <f>IF(ISBLANK('Russia 2012'!$G$126),"",'Russia 2012'!$G$126)</f>
        <v>N/A</v>
      </c>
      <c r="GN34" s="546" t="str">
        <f>IF(ISBLANK('Russia 2012'!$G$127),"",'Russia 2012'!$G$127)</f>
        <v>N/A</v>
      </c>
      <c r="GO34" s="546" t="str">
        <f>IF(ISBLANK('Russia 2012'!$G$128),"",'Russia 2012'!$G$128)</f>
        <v>N/A</v>
      </c>
      <c r="GP34" s="546" t="str">
        <f>IF(ISBLANK('Russia 2012'!$D$129),"",'Russia 2012'!$D$129)</f>
        <v>Document not available on IMF's website</v>
      </c>
      <c r="GQ34" s="555"/>
      <c r="GR34" s="548" t="str">
        <f>IF(ISBLANK('Russia 2012'!$G$131),"",'Russia 2012'!$G$131)</f>
        <v>N/A</v>
      </c>
      <c r="GS34" s="549"/>
      <c r="GT34" s="548" t="str">
        <f>IF(ISBLANK('Russia 2012'!$G$133),"",'Russia 2012'!$G$133)</f>
        <v>N/A</v>
      </c>
      <c r="GU34" s="548" t="str">
        <f>IF(ISBLANK('Russia 2012'!$G$134),"",'Russia 2012'!$G$134)</f>
        <v>N/A</v>
      </c>
      <c r="GV34" s="548" t="str">
        <f>IF(ISBLANK('Russia 2012'!$G$135),"",'Russia 2012'!$G$135)</f>
        <v>N/A</v>
      </c>
      <c r="GW34" s="548" t="str">
        <f>IF(ISBLANK('Russia 2012'!$G$136),"",'Russia 2012'!$G$136)</f>
        <v>N/A</v>
      </c>
      <c r="GX34" s="548" t="str">
        <f>IF(ISBLANK('Russia 2012'!$G$137),"",'Russia 2012'!$G$137)</f>
        <v>N/A</v>
      </c>
      <c r="GY34" s="548" t="str">
        <f>IF(ISBLANK('Russia 2012'!$G$138),"",'Russia 2012'!$G$138)</f>
        <v>N/A</v>
      </c>
      <c r="GZ34" s="548" t="str">
        <f>IF(ISBLANK('Russia 2012'!$G$139),"",'Russia 2012'!$G$139)</f>
        <v>N/A</v>
      </c>
      <c r="HA34" s="548" t="str">
        <f>IF(ISBLANK('Russia 2012'!$G$140),"",'Russia 2012'!$G$140)</f>
        <v>N/A</v>
      </c>
      <c r="HB34" s="548" t="str">
        <f>IF(ISBLANK('Russia 2012'!$G$141),"",'Russia 2012'!$G$141)</f>
        <v>N/A</v>
      </c>
      <c r="HC34" s="548" t="str">
        <f>IF(ISBLANK('Russia 2012'!$F$142),"",'Russia 2012'!$F$142)</f>
        <v>N/A</v>
      </c>
      <c r="HD34" s="548" t="str">
        <f>IF(ISBLANK('Russia 2012'!$F$143),"",'Russia 2012'!$F$143)</f>
        <v>N/A</v>
      </c>
      <c r="HE34" s="549"/>
      <c r="HF34" s="548" t="str">
        <f>IF(ISBLANK('Russia 2012'!$G$145),"",'Russia 2012'!$G$145)</f>
        <v>N/A</v>
      </c>
      <c r="HG34" s="548" t="str">
        <f>IF(ISBLANK('Russia 2012'!$G$146),"",'Russia 2012'!$G$146)</f>
        <v>N/A</v>
      </c>
      <c r="HH34" s="551" t="str">
        <f>IF(ISBLANK('Russia 2012'!$D$147),"",'Russia 2012'!$D$147)</f>
        <v>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v>
      </c>
      <c r="HI34" s="159" t="s">
        <v>497</v>
      </c>
    </row>
    <row r="35" spans="1:217" ht="39.950000000000003" customHeight="1">
      <c r="A35" s="263" t="s">
        <v>531</v>
      </c>
      <c r="B35" s="154"/>
      <c r="C35" s="536" t="str">
        <f>IF(ISBLANK('Rwanda 2012'!$H$12),"",'Rwanda 2012'!$H$12)</f>
        <v>Yes</v>
      </c>
      <c r="D35" s="536" t="str">
        <f>IF(ISBLANK('Rwanda 2012'!$D$13),"",'Rwanda 2012'!$D$13)</f>
        <v>Family Planning Logistics Committee</v>
      </c>
      <c r="E35" s="557"/>
      <c r="F35" s="536" t="str">
        <f>IF(ISBLANK('Rwanda 2012'!$D$15),"",'Rwanda 2012'!$D$15)</f>
        <v>Yes</v>
      </c>
      <c r="G35" s="536" t="str">
        <f>IF(ISBLANK('Rwanda 2012'!$F$15),"",'Rwanda 2012'!$F$15)</f>
        <v>PSI</v>
      </c>
      <c r="H35" s="536" t="str">
        <f>IF(ISBLANK('Rwanda 2012'!$D$16),"",'Rwanda 2012'!$D$16)</f>
        <v>Yes</v>
      </c>
      <c r="I35" s="536" t="str">
        <f>IF(ISBLANK('Rwanda 2012'!$F$16),"",'Rwanda 2012'!$F$16)</f>
        <v>Association Rwandaise pour le Bien Etre Familiale (ARBEF) (Rwandan association for family well-being)</v>
      </c>
      <c r="J35" s="536" t="str">
        <f>IF(ISBLANK('Rwanda 2012'!$D$17),"",'Rwanda 2012'!$D$17)</f>
        <v>Yes</v>
      </c>
      <c r="K35" s="536" t="str">
        <f>IF(ISBLANK('Rwanda 2012'!$F$17),"",'Rwanda 2012'!$F$17)</f>
        <v>Association Rwandaise des Pharmacies (ARPHA) (Rwandan association of pharmacists), Association Rwandaise des Medecins Prives (Rwandan association of private doctors)</v>
      </c>
      <c r="L35" s="536" t="str">
        <f>IF(ISBLANK('Rwanda 2012'!$D$18),"",'Rwanda 2012'!$D$18)</f>
        <v>Yes</v>
      </c>
      <c r="M35" s="536" t="str">
        <f>IF(ISBLANK('Rwanda 2012'!$F$18),"",'Rwanda 2012'!$F$18)</f>
        <v>UNFPA, USAID, GFATM</v>
      </c>
      <c r="N35" s="536" t="str">
        <f>IF(ISBLANK('Rwanda 2012'!$D$19),"",'Rwanda 2012'!$D$19)</f>
        <v>Yes</v>
      </c>
      <c r="O35" s="536" t="str">
        <f>IF(ISBLANK('Rwanda 2012'!$F$19),"",'Rwanda 2012'!$F$19)</f>
        <v>UNFPA</v>
      </c>
      <c r="P35" s="536" t="str">
        <f>IF(ISBLANK('Rwanda 2012'!$D$20),"",'Rwanda 2012'!$D$20)</f>
        <v>Yes</v>
      </c>
      <c r="Q35" s="536" t="str">
        <f>IF(ISBLANK('Rwanda 2012'!$F$20),"",'Rwanda 2012'!$F$20)</f>
        <v>Maternal and Child Health (MCH), HIV/AIDS and FP Integration, Pharmacy Task Force, Family Planning Officer, Commission National de Lutte Contre le SIDA (CNLS) (national commission for the fight against AIDS)</v>
      </c>
      <c r="R35" s="536" t="str">
        <f>IF(ISBLANK('Rwanda 2012'!$D$21),"",'Rwanda 2012'!$D$21)</f>
        <v>Yes</v>
      </c>
      <c r="S35" s="536" t="str">
        <f>IF(ISBLANK('Rwanda 2012'!$F$21),"",'Rwanda 2012'!$F$21)</f>
        <v>Central d'Achat des Medicamants Essentiel et Consommables (CAMERWA)</v>
      </c>
      <c r="T35" s="536" t="str">
        <f>IF(ISBLANK('Rwanda 2012'!$D$22),"",'Rwanda 2012'!$D$22)</f>
        <v>No</v>
      </c>
      <c r="U35" s="536" t="str">
        <f>IF(ISBLANK('Rwanda 2012'!$F$22),"",'Rwanda 2012'!$F$22)</f>
        <v/>
      </c>
      <c r="V35" s="536" t="str">
        <f>IF(ISBLANK('Rwanda 2012'!$D$23),"",'Rwanda 2012'!$D$23)</f>
        <v/>
      </c>
      <c r="W35" s="536" t="str">
        <f>IF(ISBLANK('Rwanda 2012'!$F$23),"",'Rwanda 2012'!$F$23)</f>
        <v/>
      </c>
      <c r="X35" s="536" t="str">
        <f>IF(ISBLANK('Rwanda 2012'!$H$24),"",'Rwanda 2012'!$H$24)</f>
        <v>3-5 times</v>
      </c>
      <c r="Y35" s="536" t="str">
        <f>IF(ISBLANK('Rwanda 2012'!$H$25),"",'Rwanda 2012'!$H$25)</f>
        <v>Yes</v>
      </c>
      <c r="Z35" s="536" t="str">
        <f>IF(ISBLANK('Rwanda 2012'!$D$26),"",'Rwanda 2012'!$D$26)</f>
        <v>Yes</v>
      </c>
      <c r="AA35" s="536" t="str">
        <f>IF(ISBLANK('Rwanda 2012'!$F$26),"",'Rwanda 2012'!$F$26)</f>
        <v>MOH</v>
      </c>
      <c r="AB35" s="536" t="str">
        <f>IF(ISBLANK('Rwanda 2012'!$H$26),"",'Rwanda 2012'!$H$26)</f>
        <v>MCH Director</v>
      </c>
      <c r="AC35" s="155"/>
      <c r="AD35" s="537" t="str">
        <f>IF(ISBLANK('Rwanda 2012'!$F$28),"",'Rwanda 2012'!$F$28)</f>
        <v>July</v>
      </c>
      <c r="AE35" s="537" t="str">
        <f>IF(ISBLANK('Rwanda 2012'!$H$28),"",'Rwanda 2012'!$H$28)</f>
        <v>June</v>
      </c>
      <c r="AF35" s="538">
        <f>IF(ISBLANK('Rwanda 2012'!$G$29),"",'Rwanda 2012'!$G$29)</f>
        <v>3378857.41</v>
      </c>
      <c r="AG35" s="535" t="str">
        <f>IF(ISBLANK('Rwanda 2012'!$E$30),"",'Rwanda 2012'!$E$30)</f>
        <v>7/10 - 6/11</v>
      </c>
      <c r="AH35" s="535" t="str">
        <f>IF(ISBLANK('Rwanda 2012'!$G$30),"",'Rwanda 2012'!$G$30)</f>
        <v>USAID | DELIVER PROJECT &amp; MOH</v>
      </c>
      <c r="AI35" s="535" t="str">
        <f>IF(ISBLANK('Rwanda 2012'!$H$31),"",'Rwanda 2012'!$H$31)</f>
        <v>Yes</v>
      </c>
      <c r="AJ35" s="538" t="str">
        <f>IF(ISBLANK('Rwanda 2012'!$H$32),"",'Rwanda 2012'!$H$32)</f>
        <v>Yes</v>
      </c>
      <c r="AK35" s="538">
        <f>IF(ISBLANK('Rwanda 2012'!$E$35),"",'Rwanda 2012'!$E$35)</f>
        <v>630000</v>
      </c>
      <c r="AL35" s="537" t="str">
        <f>IF(ISBLANK('Rwanda 2012'!$F$35),"",'Rwanda 2012'!$F$35)</f>
        <v>7/10 - 6/11</v>
      </c>
      <c r="AM35" s="537" t="str">
        <f>IF(ISBLANK('Rwanda 2012'!$G$35),"",'Rwanda 2012'!$G$35)</f>
        <v>Ministry records</v>
      </c>
      <c r="AN35" s="537" t="str">
        <f>IF(ISBLANK('Rwanda 2012'!$H$35),"",'Rwanda 2012'!$H$35)</f>
        <v/>
      </c>
      <c r="AO35" s="537" t="str">
        <f>IF(ISBLANK('Rwanda 2012'!$H$37),"",'Rwanda 2012'!$H$37)</f>
        <v>Yes</v>
      </c>
      <c r="AP35" s="537" t="str">
        <f>IF(ISBLANK('Rwanda 2012'!$D$40),"",'Rwanda 2012'!$D$40)</f>
        <v>Yes</v>
      </c>
      <c r="AQ35" s="537" t="str">
        <f>IF(ISBLANK('Rwanda 2012'!$D$41),"",'Rwanda 2012'!$D$41)</f>
        <v>Taxes</v>
      </c>
      <c r="AR35" s="538">
        <f>IF(ISBLANK('Rwanda 2012'!$E$40),"",'Rwanda 2012'!$E$40)</f>
        <v>161906</v>
      </c>
      <c r="AS35" s="538" t="str">
        <f>IF(ISBLANK('Rwanda 2012'!$F$40),"",'Rwanda 2012'!$F$40)</f>
        <v>7/10 - 6/11</v>
      </c>
      <c r="AT35" s="538" t="str">
        <f>IF(ISBLANK('Rwanda 2012'!$G$40),"",'Rwanda 2012'!$G$40)</f>
        <v>PipeLine</v>
      </c>
      <c r="AU35" s="537" t="str">
        <f>IF(ISBLANK('Rwanda 2012'!$H$40),"",'Rwanda 2012'!$H$40)</f>
        <v/>
      </c>
      <c r="AV35" s="537" t="str">
        <f>IF(ISBLANK('Rwanda 2012'!$D$42),"",'Rwanda 2012'!$D$42)</f>
        <v>No</v>
      </c>
      <c r="AW35" s="538" t="str">
        <f>IF(ISBLANK('Rwanda 2012'!$D$43),"",'Rwanda 2012'!$D$43)</f>
        <v>N/A</v>
      </c>
      <c r="AX35" s="538">
        <f>IF(ISBLANK('Rwanda 2012'!$E$42),"",'Rwanda 2012'!$E$42)</f>
        <v>0</v>
      </c>
      <c r="AY35" s="538" t="str">
        <f>IF(ISBLANK('Rwanda 2012'!$F$42),"",'Rwanda 2012'!$F$42)</f>
        <v>7/10 - 6/11</v>
      </c>
      <c r="AZ35" s="538" t="str">
        <f>IF(ISBLANK('Rwanda 2012'!$G$42),"",'Rwanda 2012'!$G$42)</f>
        <v/>
      </c>
      <c r="BA35" s="537" t="str">
        <f>IF(ISBLANK('Rwanda 2012'!$H$42),"",'Rwanda 2012'!$H$42)</f>
        <v/>
      </c>
      <c r="BB35" s="539">
        <f>IF(ISBLANK('Rwanda 2012'!$E$44),"",'Rwanda 2012'!$E$44)</f>
        <v>161906</v>
      </c>
      <c r="BC35" s="537" t="str">
        <f>IF(ISBLANK('Rwanda 2012'!$H$44),"",'Rwanda 2012'!$H$44)</f>
        <v/>
      </c>
      <c r="BD35" s="540"/>
      <c r="BE35" s="537" t="str">
        <f>IF(ISBLANK('Rwanda 2012'!$D$48),"",'Rwanda 2012'!$D$48)</f>
        <v>Yes</v>
      </c>
      <c r="BF35" s="538" t="str">
        <f>IF(ISBLANK('Rwanda 2012'!$D$49),"",'Rwanda 2012'!$D$49)</f>
        <v>USAID</v>
      </c>
      <c r="BG35" s="538">
        <f>IF(ISBLANK('Rwanda 2012'!$E$48),"",'Rwanda 2012'!$E$48)</f>
        <v>2311141.34</v>
      </c>
      <c r="BH35" s="538" t="str">
        <f>IF(ISBLANK('Rwanda 2012'!$F$48),"",'Rwanda 2012'!$F$48)</f>
        <v>7/10 - 6/11</v>
      </c>
      <c r="BI35" s="538" t="str">
        <f>IF(ISBLANK('Rwanda 2012'!$G$48),"",'Rwanda 2012'!$G$48)</f>
        <v>PipeLine</v>
      </c>
      <c r="BJ35" s="537" t="str">
        <f>IF(ISBLANK('Rwanda 2012'!$H$48),"",'Rwanda 2012'!$H$48)</f>
        <v/>
      </c>
      <c r="BK35" s="537" t="str">
        <f>IF(ISBLANK('Rwanda 2012'!$D$50),"",'Rwanda 2012'!$D$50)</f>
        <v>No</v>
      </c>
      <c r="BL35" s="538">
        <f>IF(ISBLANK('Rwanda 2012'!$E$50),"",'Rwanda 2012'!$E$50)</f>
        <v>0</v>
      </c>
      <c r="BM35" s="538" t="str">
        <f>IF(ISBLANK('Rwanda 2012'!$F$50),"",'Rwanda 2012'!$F$50)</f>
        <v>7/10 - 6/11</v>
      </c>
      <c r="BN35" s="538" t="str">
        <f>IF(ISBLANK('Rwanda 2012'!$G$50),"",'Rwanda 2012'!$G$50)</f>
        <v/>
      </c>
      <c r="BO35" s="538" t="str">
        <f>IF(ISBLANK('Rwanda 2012'!$H$50),"",'Rwanda 2012'!$H$50)</f>
        <v/>
      </c>
      <c r="BP35" s="537" t="str">
        <f>IF(ISBLANK('Rwanda 2012'!$D$51),"",'Rwanda 2012'!$D$51)</f>
        <v>Yes</v>
      </c>
      <c r="BQ35" s="538">
        <f>IF(ISBLANK('Rwanda 2012'!$E$51),"",'Rwanda 2012'!$E$51)</f>
        <v>905809</v>
      </c>
      <c r="BR35" s="537" t="str">
        <f>IF(ISBLANK('Rwanda 2012'!$F$51),"",'Rwanda 2012'!$F$51)</f>
        <v>7/10 - 6/11</v>
      </c>
      <c r="BS35" s="538" t="str">
        <f>IF(ISBLANK('Rwanda 2012'!$G$51),"",'Rwanda 2012'!$G$51)</f>
        <v>PipeLine</v>
      </c>
      <c r="BT35" s="538" t="str">
        <f>IF(ISBLANK('Rwanda 2012'!$H$51),"",'Rwanda 2012'!$H$51)</f>
        <v/>
      </c>
      <c r="BU35" s="539">
        <f>IF(ISBLANK('Rwanda 2012'!$E$52),"",'Rwanda 2012'!$E$52)</f>
        <v>3216950.34</v>
      </c>
      <c r="BV35" s="538" t="str">
        <f>IF(ISBLANK('Rwanda 2012'!$H$52),"",'Rwanda 2012'!$H$52)</f>
        <v/>
      </c>
      <c r="BW35" s="541">
        <f>IF(ISBLANK('Rwanda 2012'!$F$55),"",'Rwanda 2012'!$F$55)</f>
        <v>4.7917396807702101E-2</v>
      </c>
      <c r="BX35" s="537" t="str">
        <f>IF(ISBLANK('Rwanda 2012'!$G$55),"",'Rwanda 2012'!$G$55)</f>
        <v/>
      </c>
      <c r="BY35" s="541">
        <f>IF(ISBLANK('Rwanda 2012'!$F$56),"",'Rwanda 2012'!$F$56)</f>
        <v>0.9999996833249023</v>
      </c>
      <c r="BZ35" s="537" t="str">
        <f>IF(ISBLANK('Rwanda 2012'!$G$56),"",'Rwanda 2012'!$G$56)</f>
        <v/>
      </c>
      <c r="CA35" s="537" t="str">
        <f>IF(ISBLANK('Rwanda 2012'!$F$57),"",'Rwanda 2012'!$F$57)</f>
        <v>No</v>
      </c>
      <c r="CB35" s="537" t="str">
        <f>IF(ISBLANK('Rwanda 2012'!$G$57),"",'Rwanda 2012'!$G$57)</f>
        <v/>
      </c>
      <c r="CC35" s="537" t="str">
        <f>IF(ISBLANK('Rwanda 2012'!$F$59),"",'Rwanda 2012'!$F$59)</f>
        <v>The government (e.g., Central Medical Stores, MOH logistics unit, MOH procurement unit)</v>
      </c>
      <c r="CD35" s="537" t="str">
        <f>IF(ISBLANK('Rwanda 2012'!$F$60),"",'Rwanda 2012'!$F$60)</f>
        <v>Medical Procurement and Distribution Division (MPDD)</v>
      </c>
      <c r="CE35" s="537" t="str">
        <f>IF(ISBLANK('Rwanda 2012'!$F$61),"",'Rwanda 2012'!$F$61)</f>
        <v>No</v>
      </c>
      <c r="CF35" s="537" t="str">
        <f>IF(ISBLANK('Rwanda 2012'!$D$62),"",'Rwanda 2012'!$D$62)</f>
        <v/>
      </c>
      <c r="CG35" s="262"/>
      <c r="CH35" s="542"/>
      <c r="CI35" s="543" t="str">
        <f>IF(ISBLANK('Rwanda 2012'!$D$66),"",'Rwanda 2012'!$D$66)</f>
        <v>Yes</v>
      </c>
      <c r="CJ35" s="543" t="str">
        <f>IF(ISBLANK('Rwanda 2012'!$D$67),"",'Rwanda 2012'!$D$67)</f>
        <v>Yes</v>
      </c>
      <c r="CK35" s="543" t="str">
        <f>IF(ISBLANK('Rwanda 2012'!$D$68),"",'Rwanda 2012'!$D$68)</f>
        <v>Yes</v>
      </c>
      <c r="CL35" s="543" t="str">
        <f>IF(ISBLANK('Rwanda 2012'!$D$69),"",'Rwanda 2012'!$D$69)</f>
        <v>Yes</v>
      </c>
      <c r="CM35" s="543" t="str">
        <f>IF(ISBLANK('Rwanda 2012'!$D$70),"",'Rwanda 2012'!$D$70)</f>
        <v>Yes</v>
      </c>
      <c r="CN35" s="543" t="str">
        <f>IF(ISBLANK('Rwanda 2012'!$D$71),"",'Rwanda 2012'!$D$71)</f>
        <v>Yes</v>
      </c>
      <c r="CO35" s="543" t="str">
        <f>IF(ISBLANK('Rwanda 2012'!$D$72),"",'Rwanda 2012'!$D$72)</f>
        <v>Yes</v>
      </c>
      <c r="CP35" s="543" t="str">
        <f>IF(ISBLANK('Rwanda 2012'!$D$73),"",'Rwanda 2012'!$D$73)</f>
        <v>Yes</v>
      </c>
      <c r="CQ35" s="543" t="str">
        <f>IF(ISBLANK('Rwanda 2012'!$D$74),"",'Rwanda 2012'!$D$74)</f>
        <v>Yes</v>
      </c>
      <c r="CR35" s="543" t="str">
        <f>IF(ISBLANK('Rwanda 2012'!$D$75),"",'Rwanda 2012'!$D$75)</f>
        <v>Yes</v>
      </c>
      <c r="CS35" s="543" t="str">
        <f>IF(ISBLANK('Rwanda 2012'!$D$76),"",'Rwanda 2012'!$D$76)</f>
        <v>Yes</v>
      </c>
      <c r="CT35" s="543" t="str">
        <f>IF(ISBLANK('Rwanda 2012'!$D$77),"",'Rwanda 2012'!$D$77)</f>
        <v/>
      </c>
      <c r="CU35" s="542"/>
      <c r="CV35" s="543" t="str">
        <f>IF(ISBLANK('Rwanda 2012'!$F$66),"",'Rwanda 2012'!$F$66)</f>
        <v>Yes</v>
      </c>
      <c r="CW35" s="543" t="str">
        <f>IF(ISBLANK('Rwanda 2012'!$F$67),"",'Rwanda 2012'!$F$67)</f>
        <v>Yes</v>
      </c>
      <c r="CX35" s="543" t="str">
        <f>IF(ISBLANK('Rwanda 2012'!$F$68),"",'Rwanda 2012'!$F$68)</f>
        <v>Yes</v>
      </c>
      <c r="CY35" s="543" t="str">
        <f>IF(ISBLANK('Rwanda 2012'!$F$69),"",'Rwanda 2012'!$F$69)</f>
        <v>Yes</v>
      </c>
      <c r="CZ35" s="543" t="str">
        <f>IF(ISBLANK('Rwanda 2012'!$F$70),"",'Rwanda 2012'!$F$70)</f>
        <v>Yes</v>
      </c>
      <c r="DA35" s="543" t="str">
        <f>IF(ISBLANK('Rwanda 2012'!$F$71),"",'Rwanda 2012'!$F$71)</f>
        <v>Yes</v>
      </c>
      <c r="DB35" s="543" t="str">
        <f>IF(ISBLANK('Rwanda 2012'!$F$72),"",'Rwanda 2012'!$F$72)</f>
        <v>Yes</v>
      </c>
      <c r="DC35" s="543" t="str">
        <f>IF(ISBLANK('Rwanda 2012'!$F$73),"",'Rwanda 2012'!$F$73)</f>
        <v>Yes</v>
      </c>
      <c r="DD35" s="543" t="str">
        <f>IF(ISBLANK('Rwanda 2012'!$F$74),"",'Rwanda 2012'!$F$74)</f>
        <v>Yes</v>
      </c>
      <c r="DE35" s="543" t="str">
        <f>IF(ISBLANK('Rwanda 2012'!$F$75),"",'Rwanda 2012'!$F$75)</f>
        <v>Yes</v>
      </c>
      <c r="DF35" s="543" t="str">
        <f>IF(ISBLANK('Rwanda 2012'!$F$76),"",'Rwanda 2012'!$F$76)</f>
        <v>Yes</v>
      </c>
      <c r="DG35" s="543" t="str">
        <f>IF(ISBLANK('Rwanda 2012'!$F$77),"",'Rwanda 2012'!$F$77)</f>
        <v/>
      </c>
      <c r="DH35" s="544"/>
      <c r="DI35" s="543" t="str">
        <f>IF(ISBLANK('Rwanda 2012'!$G$66),"",'Rwanda 2012'!$G$66)</f>
        <v>Yes</v>
      </c>
      <c r="DJ35" s="543" t="str">
        <f>IF(ISBLANK('Rwanda 2012'!$G$67),"",'Rwanda 2012'!$G$67)</f>
        <v>Yes</v>
      </c>
      <c r="DK35" s="543" t="str">
        <f>IF(ISBLANK('Rwanda 2012'!$G$68),"",'Rwanda 2012'!$G$68)</f>
        <v>Yes</v>
      </c>
      <c r="DL35" s="543" t="str">
        <f>IF(ISBLANK('Rwanda 2012'!$G$69),"",'Rwanda 2012'!$G$69)</f>
        <v>Yes</v>
      </c>
      <c r="DM35" s="543" t="str">
        <f>IF(ISBLANK('Rwanda 2012'!$G$70),"",'Rwanda 2012'!$G$70)</f>
        <v>Yes</v>
      </c>
      <c r="DN35" s="543" t="str">
        <f>IF(ISBLANK('Rwanda 2012'!$G$71),"",'Rwanda 2012'!$G$71)</f>
        <v>Yes</v>
      </c>
      <c r="DO35" s="543" t="str">
        <f>IF(ISBLANK('Rwanda 2012'!$G$72),"",'Rwanda 2012'!$G$72)</f>
        <v>Yes</v>
      </c>
      <c r="DP35" s="543" t="str">
        <f>IF(ISBLANK('Rwanda 2012'!$G$73),"",'Rwanda 2012'!$G$73)</f>
        <v>Yes</v>
      </c>
      <c r="DQ35" s="543" t="str">
        <f>IF(ISBLANK('Rwanda 2012'!$G$74),"",'Rwanda 2012'!$G$74)</f>
        <v>No</v>
      </c>
      <c r="DR35" s="543" t="str">
        <f>IF(ISBLANK('Rwanda 2012'!$G$75),"",'Rwanda 2012'!$G$75)</f>
        <v>No</v>
      </c>
      <c r="DS35" s="543" t="str">
        <f>IF(ISBLANK('Rwanda 2012'!$G$76),"",'Rwanda 2012'!$G$76)</f>
        <v>Yes</v>
      </c>
      <c r="DT35" s="543" t="str">
        <f>IF(ISBLANK('Rwanda 2012'!$G$77),"",'Rwanda 2012'!$G$77)</f>
        <v/>
      </c>
      <c r="DU35" s="544"/>
      <c r="DV35" s="543" t="str">
        <f>IF(ISBLANK('Rwanda 2012'!$H$66),"",'Rwanda 2012'!$H$66)</f>
        <v>Yes</v>
      </c>
      <c r="DW35" s="543" t="str">
        <f>IF(ISBLANK('Rwanda 2012'!$H$67),"",'Rwanda 2012'!$H$67)</f>
        <v>No</v>
      </c>
      <c r="DX35" s="543" t="str">
        <f>IF(ISBLANK('Rwanda 2012'!$H$68),"",'Rwanda 2012'!$H$68)</f>
        <v>Yes</v>
      </c>
      <c r="DY35" s="543" t="str">
        <f>IF(ISBLANK('Rwanda 2012'!$H$69),"",'Rwanda 2012'!$H$69)</f>
        <v>Yes</v>
      </c>
      <c r="DZ35" s="543" t="str">
        <f>IF(ISBLANK('Rwanda 2012'!$H$70),"",'Rwanda 2012'!$H$70)</f>
        <v>No</v>
      </c>
      <c r="EA35" s="543" t="str">
        <f>IF(ISBLANK('Rwanda 2012'!$H$71),"",'Rwanda 2012'!$H$71)</f>
        <v>Yes</v>
      </c>
      <c r="EB35" s="543" t="str">
        <f>IF(ISBLANK('Rwanda 2012'!$H$72),"",'Rwanda 2012'!$H$72)</f>
        <v>No</v>
      </c>
      <c r="EC35" s="543" t="str">
        <f>IF(ISBLANK('Rwanda 2012'!$H$73),"",'Rwanda 2012'!$H$73)</f>
        <v>No</v>
      </c>
      <c r="ED35" s="543" t="str">
        <f>IF(ISBLANK('Rwanda 2012'!$H$74),"",'Rwanda 2012'!$H$74)</f>
        <v>No</v>
      </c>
      <c r="EE35" s="543" t="str">
        <f>IF(ISBLANK('Rwanda 2012'!$H$75),"",'Rwanda 2012'!$H$75)</f>
        <v>No</v>
      </c>
      <c r="EF35" s="543" t="str">
        <f>IF(ISBLANK('Rwanda 2012'!$H$76),"",'Rwanda 2012'!$H$76)</f>
        <v>Yes</v>
      </c>
      <c r="EG35" s="543" t="str">
        <f>IF(ISBLANK('Rwanda 2012'!$H$77),"",'Rwanda 2012'!$H$77)</f>
        <v/>
      </c>
      <c r="EH35" s="543" t="str">
        <f>IF(ISBLANK('Rwanda 2012'!$D$78),"",'Rwanda 2012'!$D$78)</f>
        <v/>
      </c>
      <c r="EI35" s="545"/>
      <c r="EJ35" s="546" t="str">
        <f>IF(ISBLANK('Rwanda 2012'!$H$80),"",'Rwanda 2012'!$H$80)</f>
        <v>Yes</v>
      </c>
      <c r="EK35" s="546" t="str">
        <f>IF(ISBLANK('Rwanda 2012'!$C$83),"",'Rwanda 2012'!$C$83)</f>
        <v>Reproductive Health Commodity Security</v>
      </c>
      <c r="EL35" s="546" t="str">
        <f>IF(ISBLANK('Rwanda 2012'!$D$83),"",'Rwanda 2012'!$D$83)</f>
        <v>11/08 - 12/12</v>
      </c>
      <c r="EM35" s="546" t="str">
        <f>IF(ISBLANK('Rwanda 2012'!$F$83),"",'Rwanda 2012'!$F$83)</f>
        <v>No</v>
      </c>
      <c r="EN35" s="546" t="str">
        <f>IF(ISBLANK('Rwanda 2012'!$G$83),"",'Rwanda 2012'!$G$83)</f>
        <v>Yes</v>
      </c>
      <c r="EO35" s="546" t="str">
        <f>IF(ISBLANK('Rwanda 2012'!$F$84),"",'Rwanda 2012'!$F$84)</f>
        <v>No</v>
      </c>
      <c r="EP35" s="546" t="str">
        <f>IF(ISBLANK('Rwanda 2012'!$E$85),"",'Rwanda 2012'!$E$85)</f>
        <v>N/A</v>
      </c>
      <c r="EQ35" s="546" t="str">
        <f>IF(ISBLANK('Rwanda 2012'!$E$86),"",'Rwanda 2012'!$E$86)</f>
        <v>N/A</v>
      </c>
      <c r="ER35" s="546" t="str">
        <f>IF(ISBLANK('Rwanda 2012'!$H$87),"",'Rwanda 2012'!$H$87)</f>
        <v>No</v>
      </c>
      <c r="ES35" s="546" t="str">
        <f>IF(ISBLANK('Rwanda 2012'!$D$88),"",'Rwanda 2012'!$D$88)</f>
        <v>N/A</v>
      </c>
      <c r="ET35" s="546" t="str">
        <f>IF(ISBLANK('Rwanda 2012'!$H$89),"",'Rwanda 2012'!$H$89)</f>
        <v>No</v>
      </c>
      <c r="EU35" s="546" t="str">
        <f>IF(ISBLANK('Rwanda 2012'!$D$90),"",'Rwanda 2012'!$D$90)</f>
        <v>N/A</v>
      </c>
      <c r="EV35" s="546" t="str">
        <f>IF(ISBLANK('Rwanda 2012'!$H$91),"",'Rwanda 2012'!$H$91)</f>
        <v>No</v>
      </c>
      <c r="EW35" s="546" t="str">
        <f>IF(ISBLANK('Rwanda 2012'!$C$94),"",'Rwanda 2012'!$C$94)</f>
        <v/>
      </c>
      <c r="EX35" s="546" t="str">
        <f>IF(ISBLANK('Rwanda 2012'!$E$94),"",'Rwanda 2012'!$E$94)</f>
        <v/>
      </c>
      <c r="EY35" s="546" t="str">
        <f>IF(ISBLANK('Rwanda 2012'!$G$94),"",'Rwanda 2012'!$G$94)</f>
        <v/>
      </c>
      <c r="EZ35" s="546" t="str">
        <f>IF(ISBLANK('Rwanda 2012'!$C$95),"",'Rwanda 2012'!$C$95)</f>
        <v/>
      </c>
      <c r="FA35" s="546" t="str">
        <f>IF(ISBLANK('Rwanda 2012'!$E$95),"",'Rwanda 2012'!$E$95)</f>
        <v/>
      </c>
      <c r="FB35" s="546" t="str">
        <f>IF(ISBLANK('Rwanda 2012'!$G$95),"",'Rwanda 2012'!$G$95)</f>
        <v/>
      </c>
      <c r="FC35" s="546" t="str">
        <f>IF(ISBLANK('Rwanda 2012'!$C$96),"",'Rwanda 2012'!$C$96)</f>
        <v/>
      </c>
      <c r="FD35" s="546" t="str">
        <f>IF(ISBLANK('Rwanda 2012'!$E$96),"",'Rwanda 2012'!$E$96)</f>
        <v/>
      </c>
      <c r="FE35" s="546" t="str">
        <f>IF(ISBLANK('Rwanda 2012'!$G$96),"",'Rwanda 2012'!$G$96)</f>
        <v/>
      </c>
      <c r="FF35" s="550"/>
      <c r="FG35" s="546" t="str">
        <f>IF(ISBLANK('Rwanda 2012'!$D$99),"",'Rwanda 2012'!$D$99)</f>
        <v>No</v>
      </c>
      <c r="FH35" s="546" t="str">
        <f>IF(ISBLANK('Rwanda 2012'!$E$99),"",'Rwanda 2012'!$E$99)</f>
        <v/>
      </c>
      <c r="FI35" s="546" t="str">
        <f>IF(ISBLANK('Rwanda 2012'!$H$99),"",'Rwanda 2012'!$H$99)</f>
        <v/>
      </c>
      <c r="FJ35" s="546" t="str">
        <f>IF(ISBLANK('Rwanda 2012'!$D$100),"",'Rwanda 2012'!$D$100)</f>
        <v>No</v>
      </c>
      <c r="FK35" s="546" t="str">
        <f>IF(ISBLANK('Rwanda 2012'!$E$100),"",'Rwanda 2012'!$E$100)</f>
        <v/>
      </c>
      <c r="FL35" s="546" t="str">
        <f>IF(ISBLANK('Rwanda 2012'!$H$100),"",'Rwanda 2012'!$H$100)</f>
        <v/>
      </c>
      <c r="FM35" s="546" t="str">
        <f>IF(ISBLANK('Rwanda 2012'!$D$101),"",'Rwanda 2012'!$D$101)</f>
        <v>No</v>
      </c>
      <c r="FN35" s="546" t="str">
        <f>IF(ISBLANK('Rwanda 2012'!$E$101),"",'Rwanda 2012'!$E$101)</f>
        <v/>
      </c>
      <c r="FO35" s="546" t="str">
        <f>IF(ISBLANK('Rwanda 2012'!$H$101),"",'Rwanda 2012'!$H$101)</f>
        <v/>
      </c>
      <c r="FP35" s="547"/>
      <c r="FQ35" s="546" t="str">
        <f>IF(ISBLANK('Rwanda 2012'!$G$104),"",'Rwanda 2012'!$G$104)</f>
        <v>No</v>
      </c>
      <c r="FR35" s="546" t="str">
        <f>IF(ISBLANK('Rwanda 2012'!$G$105),"",'Rwanda 2012'!$G$105)</f>
        <v>No</v>
      </c>
      <c r="FS35" s="546" t="str">
        <f>IF(ISBLANK('Rwanda 2012'!$G$106),"",'Rwanda 2012'!$G$106)</f>
        <v>N/A</v>
      </c>
      <c r="FT35" s="546" t="str">
        <f>IF(ISBLANK('Rwanda 2012'!$D$107),"",'Rwanda 2012'!$D$107)</f>
        <v>N/A</v>
      </c>
      <c r="FU35" s="547"/>
      <c r="FV35" s="546" t="str">
        <f>IF(ISBLANK('Rwanda 2012'!$G$109),"",'Rwanda 2012'!$G$109)</f>
        <v>Yes</v>
      </c>
      <c r="FW35" s="546" t="str">
        <f>IF(ISBLANK('Rwanda 2012'!$G$110),"",'Rwanda 2012'!$G$110)</f>
        <v>Yes</v>
      </c>
      <c r="FX35" s="546" t="str">
        <f>IF(ISBLANK('Rwanda 2012'!$G$111),"",'Rwanda 2012'!$G$111)</f>
        <v>Yes</v>
      </c>
      <c r="FY35" s="546" t="str">
        <f>IF(ISBLANK('Rwanda 2012'!$G$112),"",'Rwanda 2012'!$G$112)</f>
        <v>Yes</v>
      </c>
      <c r="FZ35" s="546" t="str">
        <f>IF(ISBLANK('Rwanda 2012'!$G$113),"",'Rwanda 2012'!$G$113)</f>
        <v>Yes</v>
      </c>
      <c r="GA35" s="546" t="str">
        <f>IF(ISBLANK('Rwanda 2012'!$G$114),"",'Rwanda 2012'!$G$114)</f>
        <v>Yes</v>
      </c>
      <c r="GB35" s="546" t="str">
        <f>IF(ISBLANK('Rwanda 2012'!$G$115),"",'Rwanda 2012'!$G$115)</f>
        <v>Yes</v>
      </c>
      <c r="GC35" s="546" t="str">
        <f>IF(ISBLANK('Rwanda 2012'!$G$116),"",'Rwanda 2012'!$G$116)</f>
        <v>Yes</v>
      </c>
      <c r="GD35" s="546" t="str">
        <f>IF(ISBLANK('Rwanda 2012'!$G$117),"",'Rwanda 2012'!$G$117)</f>
        <v>No</v>
      </c>
      <c r="GE35" s="546" t="str">
        <f>IF(ISBLANK('Rwanda 2012'!$G$118),"",'Rwanda 2012'!$G$118)</f>
        <v>No</v>
      </c>
      <c r="GF35" s="546" t="str">
        <f>IF(ISBLANK('Rwanda 2012'!$F$119),"",'Rwanda 2012'!$F$119)</f>
        <v>N/A</v>
      </c>
      <c r="GG35" s="546">
        <f>IF(ISBLANK('Rwanda 2012'!$F$120),"",'Rwanda 2012'!$F$120)</f>
        <v>2009</v>
      </c>
      <c r="GH35" s="546" t="str">
        <f>IF(ISBLANK('Rwanda 2012'!$D$121),"",'Rwanda 2012'!$D$121)</f>
        <v>Liste National des Medicaments Essentiel (National Essential Medicines List)</v>
      </c>
      <c r="GI35" s="546" t="str">
        <f>IF(ISBLANK('Rwanda 2012'!$D$122),"",'Rwanda 2012'!$D$122)</f>
        <v>It was published in 2010 and is reviewed every 2 years.</v>
      </c>
      <c r="GJ35" s="547"/>
      <c r="GK35" s="546">
        <f>IF(ISBLANK('Rwanda 2012'!$F$124),"",'Rwanda 2012'!$F$124)</f>
        <v>2008</v>
      </c>
      <c r="GL35" s="546" t="str">
        <f>IF(ISBLANK('Rwanda 2012'!$G$125),"",'Rwanda 2012'!$G$125)</f>
        <v>Yes</v>
      </c>
      <c r="GM35" s="546" t="str">
        <f>IF(ISBLANK('Rwanda 2012'!$G$126),"",'Rwanda 2012'!$G$126)</f>
        <v>Yes</v>
      </c>
      <c r="GN35" s="546" t="str">
        <f>IF(ISBLANK('Rwanda 2012'!$G$127),"",'Rwanda 2012'!$G$127)</f>
        <v>Yes</v>
      </c>
      <c r="GO35" s="546" t="str">
        <f>IF(ISBLANK('Rwanda 2012'!$G$128),"",'Rwanda 2012'!$G$128)</f>
        <v>No</v>
      </c>
      <c r="GP35" s="546" t="str">
        <f>IF(ISBLANK('Rwanda 2012'!$D$129),"",'Rwanda 2012'!$D$129)</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GQ35" s="555"/>
      <c r="GR35" s="548" t="str">
        <f>IF(ISBLANK('Rwanda 2012'!$G$131),"",'Rwanda 2012'!$G$131)</f>
        <v>No</v>
      </c>
      <c r="GS35" s="549"/>
      <c r="GT35" s="548" t="str">
        <f>IF(ISBLANK('Rwanda 2012'!$G$133),"",'Rwanda 2012'!$G$133)</f>
        <v>No</v>
      </c>
      <c r="GU35" s="548" t="str">
        <f>IF(ISBLANK('Rwanda 2012'!$G$134),"",'Rwanda 2012'!$G$134)</f>
        <v>No</v>
      </c>
      <c r="GV35" s="548" t="str">
        <f>IF(ISBLANK('Rwanda 2012'!$G$135),"",'Rwanda 2012'!$G$135)</f>
        <v>No</v>
      </c>
      <c r="GW35" s="548" t="str">
        <f>IF(ISBLANK('Rwanda 2012'!$G$136),"",'Rwanda 2012'!$G$136)</f>
        <v>No</v>
      </c>
      <c r="GX35" s="548" t="str">
        <f>IF(ISBLANK('Rwanda 2012'!$G$137),"",'Rwanda 2012'!$G$137)</f>
        <v>No</v>
      </c>
      <c r="GY35" s="548" t="str">
        <f>IF(ISBLANK('Rwanda 2012'!$G$138),"",'Rwanda 2012'!$G$138)</f>
        <v>No</v>
      </c>
      <c r="GZ35" s="548" t="str">
        <f>IF(ISBLANK('Rwanda 2012'!$G$139),"",'Rwanda 2012'!$G$139)</f>
        <v>No</v>
      </c>
      <c r="HA35" s="548" t="str">
        <f>IF(ISBLANK('Rwanda 2012'!$G$140),"",'Rwanda 2012'!$G$140)</f>
        <v>No</v>
      </c>
      <c r="HB35" s="548" t="str">
        <f>IF(ISBLANK('Rwanda 2012'!$G$141),"",'Rwanda 2012'!$G$141)</f>
        <v>No</v>
      </c>
      <c r="HC35" s="548" t="str">
        <f>IF(ISBLANK('Rwanda 2012'!$F$142),"",'Rwanda 2012'!$F$142)</f>
        <v>7/10 - 6/11</v>
      </c>
      <c r="HD35" s="548" t="str">
        <f>IF(ISBLANK('Rwanda 2012'!$F$143),"",'Rwanda 2012'!$F$143)</f>
        <v>Warehouse report</v>
      </c>
      <c r="HE35" s="549"/>
      <c r="HF35" s="548" t="str">
        <f>IF(ISBLANK('Rwanda 2012'!$G$145),"",'Rwanda 2012'!$G$145)</f>
        <v>No</v>
      </c>
      <c r="HG35" s="548" t="str">
        <f>IF(ISBLANK('Rwanda 2012'!$G$146),"",'Rwanda 2012'!$G$146)</f>
        <v>No</v>
      </c>
      <c r="HH35" s="551" t="str">
        <f>IF(ISBLANK('Rwanda 2012'!$D$147),"",'Rwanda 2012'!$D$147)</f>
        <v>At the service delivery point (SDP) level, contraceptive stockouts are estimated at less than 4% and also rarely occur at the district and central levels. The reporting rate is more than 95% at the SDP level and 100% at the district level.</v>
      </c>
      <c r="HI35" s="156" t="s">
        <v>504</v>
      </c>
    </row>
    <row r="36" spans="1:217" ht="39.950000000000003" customHeight="1">
      <c r="A36" s="263" t="s">
        <v>532</v>
      </c>
      <c r="B36" s="154"/>
      <c r="C36" s="536" t="str">
        <f>IF(ISBLANK('Senegal 2012'!$H$12),"",'Senegal 2012'!$H$12)</f>
        <v>Yes</v>
      </c>
      <c r="D36" s="536" t="str">
        <f>IF(ISBLANK('Senegal 2012'!$D$13),"",'Senegal 2012'!$D$13)</f>
        <v xml:space="preserve">National Committee for Contraceptive Security </v>
      </c>
      <c r="E36" s="557"/>
      <c r="F36" s="536" t="str">
        <f>IF(ISBLANK('Senegal 2012'!$D$15),"",'Senegal 2012'!$D$15)</f>
        <v>Yes</v>
      </c>
      <c r="G36" s="536" t="str">
        <f>IF(ISBLANK('Senegal 2012'!$F$15),"",'Senegal 2012'!$F$15)</f>
        <v xml:space="preserve">Associaton pour le Developpement du Marketing Social (ADEMAS) (USAID Implementing Partner (IP)) </v>
      </c>
      <c r="H36" s="536" t="str">
        <f>IF(ISBLANK('Senegal 2012'!$D$16),"",'Senegal 2012'!$D$16)</f>
        <v>Yes</v>
      </c>
      <c r="I36" s="536" t="str">
        <f>IF(ISBLANK('Senegal 2012'!$F$16),"",'Senegal 2012'!$F$16)</f>
        <v xml:space="preserve">Associaton Senegalaise pour le Bien Etre Familial  (ASBEF) IPPF Affiliate, IntraHealth (USAD IP) ChildFund and NGO consortium members, MSI  </v>
      </c>
      <c r="J36" s="536" t="str">
        <f>IF(ISBLANK('Senegal 2012'!$D$17),"",'Senegal 2012'!$D$17)</f>
        <v>Yes</v>
      </c>
      <c r="K36" s="536" t="str">
        <f>IF(ISBLANK('Senegal 2012'!$F$17),"",'Senegal 2012'!$F$17)</f>
        <v>Pfizer Senegal</v>
      </c>
      <c r="L36" s="536" t="str">
        <f>IF(ISBLANK('Senegal 2012'!$D$18),"",'Senegal 2012'!$D$18)</f>
        <v>Yes</v>
      </c>
      <c r="M36" s="536" t="str">
        <f>IF(ISBLANK('Senegal 2012'!$F$18),"",'Senegal 2012'!$F$18)</f>
        <v>USAID, UNFPA</v>
      </c>
      <c r="N36" s="536" t="str">
        <f>IF(ISBLANK('Senegal 2012'!$D$19),"",'Senegal 2012'!$D$19)</f>
        <v>Yes</v>
      </c>
      <c r="O36" s="536" t="str">
        <f>IF(ISBLANK('Senegal 2012'!$F$19),"",'Senegal 2012'!$F$19)</f>
        <v xml:space="preserve">UNFPA, WHO </v>
      </c>
      <c r="P36" s="536" t="str">
        <f>IF(ISBLANK('Senegal 2012'!$D$20),"",'Senegal 2012'!$D$20)</f>
        <v>Yes</v>
      </c>
      <c r="Q36" s="536" t="str">
        <f>IF(ISBLANK('Senegal 2012'!$F$20),"",'Senegal 2012'!$F$20)</f>
        <v xml:space="preserve">Division de la Sante de la Reproduction, Direction de la Pharmacie et du Medicament, Laboratoire National de Controle des Medicaments  </v>
      </c>
      <c r="R36" s="536" t="str">
        <f>IF(ISBLANK('Senegal 2012'!$D$21),"",'Senegal 2012'!$D$21)</f>
        <v>Yes</v>
      </c>
      <c r="S36" s="536" t="str">
        <f>IF(ISBLANK('Senegal 2012'!$F$21),"",'Senegal 2012'!$F$21)</f>
        <v>National Central Warehouse (Pharmacie National d'Aprovisionnement (PNA))</v>
      </c>
      <c r="T36" s="536" t="str">
        <f>IF(ISBLANK('Senegal 2012'!$D$22),"",'Senegal 2012'!$D$22)</f>
        <v>Yes</v>
      </c>
      <c r="U36" s="536" t="str">
        <f>IF(ISBLANK('Senegal 2012'!$F$22),"",'Senegal 2012'!$F$22)</f>
        <v xml:space="preserve">Direction de la Planification et des Ressources Humaines </v>
      </c>
      <c r="V36" s="536" t="str">
        <f>IF(ISBLANK('Senegal 2012'!$D$23),"",'Senegal 2012'!$D$23)</f>
        <v/>
      </c>
      <c r="W36" s="536" t="str">
        <f>IF(ISBLANK('Senegal 2012'!$F$23),"",'Senegal 2012'!$F$23)</f>
        <v/>
      </c>
      <c r="X36" s="536" t="str">
        <f>IF(ISBLANK('Senegal 2012'!$H$24),"",'Senegal 2012'!$H$24)</f>
        <v>1-2 times</v>
      </c>
      <c r="Y36" s="536" t="str">
        <f>IF(ISBLANK('Senegal 2012'!$H$25),"",'Senegal 2012'!$H$25)</f>
        <v>No</v>
      </c>
      <c r="Z36" s="536" t="str">
        <f>IF(ISBLANK('Senegal 2012'!$D$26),"",'Senegal 2012'!$D$26)</f>
        <v>Yes</v>
      </c>
      <c r="AA36" s="536" t="str">
        <f>IF(ISBLANK('Senegal 2012'!$F$26),"",'Senegal 2012'!$F$26)</f>
        <v xml:space="preserve">USAID and implementing partners </v>
      </c>
      <c r="AB36" s="536" t="str">
        <f>IF(ISBLANK('Senegal 2012'!$H$26),"",'Senegal 2012'!$H$26)</f>
        <v xml:space="preserve">USAID MD and Health team </v>
      </c>
      <c r="AC36" s="155"/>
      <c r="AD36" s="537" t="str">
        <f>IF(ISBLANK('Senegal 2012'!$F$28),"",'Senegal 2012'!$F$28)</f>
        <v>January</v>
      </c>
      <c r="AE36" s="537" t="str">
        <f>IF(ISBLANK('Senegal 2012'!$H$28),"",'Senegal 2012'!$H$28)</f>
        <v>December</v>
      </c>
      <c r="AF36" s="553">
        <f>IF(ISBLANK('Senegal 2012'!$G$29),"",'Senegal 2012'!$G$29)</f>
        <v>1000000</v>
      </c>
      <c r="AG36" s="535" t="str">
        <f>IF(ISBLANK('Senegal 2012'!$E$30),"",'Senegal 2012'!$E$30)</f>
        <v>01/11-12/11</v>
      </c>
      <c r="AH36" s="535" t="str">
        <f>IF(ISBLANK('Senegal 2012'!$G$30),"",'Senegal 2012'!$G$30)</f>
        <v xml:space="preserve">MOH/Reproductive Health Division with USAID/implementing partner support </v>
      </c>
      <c r="AI36" s="535" t="str">
        <f>IF(ISBLANK('Senegal 2012'!$H$31),"",'Senegal 2012'!$H$31)</f>
        <v>Yes</v>
      </c>
      <c r="AJ36" s="538" t="str">
        <f>IF(ISBLANK('Senegal 2012'!$H$32),"",'Senegal 2012'!$H$32)</f>
        <v>Yes</v>
      </c>
      <c r="AK36" s="538">
        <f>IF(ISBLANK('Senegal 2012'!$E$35),"",'Senegal 2012'!$E$35)</f>
        <v>222222</v>
      </c>
      <c r="AL36" s="537" t="str">
        <f>IF(ISBLANK('Senegal 2012'!$F$35),"",'Senegal 2012'!$F$35)</f>
        <v xml:space="preserve">01/11 - 12/11 </v>
      </c>
      <c r="AM36" s="537" t="str">
        <f>IF(ISBLANK('Senegal 2012'!$G$35),"",'Senegal 2012'!$G$35)</f>
        <v>MOH/Reproductive Health Division</v>
      </c>
      <c r="AN36" s="537" t="str">
        <f>IF(ISBLANK('Senegal 2012'!$H$35),"",'Senegal 2012'!$H$35)</f>
        <v/>
      </c>
      <c r="AO36" s="537" t="str">
        <f>IF(ISBLANK('Senegal 2012'!$H$37),"",'Senegal 2012'!$H$37)</f>
        <v>Yes</v>
      </c>
      <c r="AP36" s="537" t="str">
        <f>IF(ISBLANK('Senegal 2012'!$D$40),"",'Senegal 2012'!$D$40)</f>
        <v>Yes</v>
      </c>
      <c r="AQ36" s="537" t="str">
        <f>IF(ISBLANK('Senegal 2012'!$D$41),"",'Senegal 2012'!$D$41)</f>
        <v>Government of Senegal's internal budget (which is mostly funded with taxes)</v>
      </c>
      <c r="AR36" s="538">
        <f>IF(ISBLANK('Senegal 2012'!$E$40),"",'Senegal 2012'!$E$40)</f>
        <v>222222</v>
      </c>
      <c r="AS36" s="538" t="str">
        <f>IF(ISBLANK('Senegal 2012'!$F$40),"",'Senegal 2012'!$F$40)</f>
        <v>01/11 - 12/11</v>
      </c>
      <c r="AT36" s="538" t="str">
        <f>IF(ISBLANK('Senegal 2012'!$G$40),"",'Senegal 2012'!$G$40)</f>
        <v>MoH report</v>
      </c>
      <c r="AU36" s="537" t="str">
        <f>IF(ISBLANK('Senegal 2012'!$H$40),"",'Senegal 2012'!$H$40)</f>
        <v>Funds transferred from MoF to Central Medical Store and were spent</v>
      </c>
      <c r="AV36" s="537" t="str">
        <f>IF(ISBLANK('Senegal 2012'!$D$42),"",'Senegal 2012'!$D$42)</f>
        <v>No</v>
      </c>
      <c r="AW36" s="538" t="str">
        <f>IF(ISBLANK('Senegal 2012'!$D$43),"",'Senegal 2012'!$D$43)</f>
        <v>N/A</v>
      </c>
      <c r="AX36" s="538">
        <f>IF(ISBLANK('Senegal 2012'!$E$42),"",'Senegal 2012'!$E$42)</f>
        <v>0</v>
      </c>
      <c r="AY36" s="538" t="str">
        <f>IF(ISBLANK('Senegal 2012'!$F$42),"",'Senegal 2012'!$F$42)</f>
        <v>01/11 - 12/11</v>
      </c>
      <c r="AZ36" s="538" t="str">
        <f>IF(ISBLANK('Senegal 2012'!$G$42),"",'Senegal 2012'!$G$42)</f>
        <v>MoH report</v>
      </c>
      <c r="BA36" s="537" t="str">
        <f>IF(ISBLANK('Senegal 2012'!$H$42),"",'Senegal 2012'!$H$42)</f>
        <v/>
      </c>
      <c r="BB36" s="539">
        <f>IF(ISBLANK('Senegal 2012'!$E$44),"",'Senegal 2012'!$E$44)</f>
        <v>222222</v>
      </c>
      <c r="BC36" s="537" t="str">
        <f>IF(ISBLANK('Senegal 2012'!$H$44),"",'Senegal 2012'!$H$44)</f>
        <v/>
      </c>
      <c r="BD36" s="540"/>
      <c r="BE36" s="537" t="str">
        <f>IF(ISBLANK('Senegal 2012'!$D$48),"",'Senegal 2012'!$D$48)</f>
        <v>Yes</v>
      </c>
      <c r="BF36" s="538" t="str">
        <f>IF(ISBLANK('Senegal 2012'!$D$49),"",'Senegal 2012'!$D$49)</f>
        <v>USAID ($3,024,576), UNFPA ($458,330)</v>
      </c>
      <c r="BG36" s="538">
        <f>IF(ISBLANK('Senegal 2012'!$E$48),"",'Senegal 2012'!$E$48)</f>
        <v>3482906</v>
      </c>
      <c r="BH36" s="538" t="str">
        <f>IF(ISBLANK('Senegal 2012'!$F$48),"",'Senegal 2012'!$F$48)</f>
        <v>01/11 - 12/11</v>
      </c>
      <c r="BI36" s="538" t="str">
        <f>IF(ISBLANK('Senegal 2012'!$G$48),"",'Senegal 2012'!$G$48)</f>
        <v>RHInterchange</v>
      </c>
      <c r="BJ36" s="537" t="str">
        <f>IF(ISBLANK('Senegal 2012'!$H$48),"",'Senegal 2012'!$H$48)</f>
        <v>Includes contraceptives for MoH/RH Division, MoH/Social Marketing, MoH/AIDS</v>
      </c>
      <c r="BK36" s="537" t="str">
        <f>IF(ISBLANK('Senegal 2012'!$D$50),"",'Senegal 2012'!$D$50)</f>
        <v>No</v>
      </c>
      <c r="BL36" s="538">
        <f>IF(ISBLANK('Senegal 2012'!$E$50),"",'Senegal 2012'!$E$50)</f>
        <v>0</v>
      </c>
      <c r="BM36" s="538" t="str">
        <f>IF(ISBLANK('Senegal 2012'!$F$50),"",'Senegal 2012'!$F$50)</f>
        <v>01/11 - 12/11</v>
      </c>
      <c r="BN36" s="538" t="str">
        <f>IF(ISBLANK('Senegal 2012'!$G$50),"",'Senegal 2012'!$G$50)</f>
        <v/>
      </c>
      <c r="BO36" s="538" t="str">
        <f>IF(ISBLANK('Senegal 2012'!$H$50),"",'Senegal 2012'!$H$50)</f>
        <v/>
      </c>
      <c r="BP36" s="537" t="str">
        <f>IF(ISBLANK('Senegal 2012'!$D$51),"",'Senegal 2012'!$D$51)</f>
        <v>No</v>
      </c>
      <c r="BQ36" s="538">
        <f>IF(ISBLANK('Senegal 2012'!$E$51),"",'Senegal 2012'!$E$51)</f>
        <v>0</v>
      </c>
      <c r="BR36" s="537" t="str">
        <f>IF(ISBLANK('Senegal 2012'!$F$51),"",'Senegal 2012'!$F$51)</f>
        <v>01/11 - 12/11</v>
      </c>
      <c r="BS36" s="538" t="str">
        <f>IF(ISBLANK('Senegal 2012'!$G$51),"",'Senegal 2012'!$G$51)</f>
        <v/>
      </c>
      <c r="BT36" s="538" t="str">
        <f>IF(ISBLANK('Senegal 2012'!$H$51),"",'Senegal 2012'!$H$51)</f>
        <v/>
      </c>
      <c r="BU36" s="539">
        <f>IF(ISBLANK('Senegal 2012'!$E$52),"",'Senegal 2012'!$E$52)</f>
        <v>3482906</v>
      </c>
      <c r="BV36" s="538" t="str">
        <f>IF(ISBLANK('Senegal 2012'!$H$52),"",'Senegal 2012'!$H$52)</f>
        <v/>
      </c>
      <c r="BW36" s="541">
        <f>IF(ISBLANK('Senegal 2012'!$F$55),"",'Senegal 2012'!$F$55)</f>
        <v>5.9976875292837385E-2</v>
      </c>
      <c r="BX36" s="537" t="str">
        <f>IF(ISBLANK('Senegal 2012'!$G$55),"",'Senegal 2012'!$G$55)</f>
        <v/>
      </c>
      <c r="BY36" s="541">
        <f>IF(ISBLANK('Senegal 2012'!$F$56),"",'Senegal 2012'!$F$56)</f>
        <v>3.7051280000000002</v>
      </c>
      <c r="BZ36" s="537" t="str">
        <f>IF(ISBLANK('Senegal 2012'!$G$56),"",'Senegal 2012'!$G$56)</f>
        <v>The exceeded performance could be explained by: the forecasted $1,000,000 contraceptive need for the fiscal year doesn’t include any other charges as operational costs. It just includes the product cost. Also, the exchange rate used was 450 CFA = 1 US dollar)</v>
      </c>
      <c r="CA36" s="537" t="str">
        <f>IF(ISBLANK('Senegal 2012'!$F$57),"",'Senegal 2012'!$F$57)</f>
        <v>No</v>
      </c>
      <c r="CB36" s="537" t="str">
        <f>IF(ISBLANK('Senegal 2012'!$G$57),"",'Senegal 2012'!$G$57)</f>
        <v/>
      </c>
      <c r="CC36" s="537" t="str">
        <f>IF(ISBLANK('Senegal 2012'!$F$59),"",'Senegal 2012'!$F$59)</f>
        <v>The government (e.g., Central Medical Stores, MOH logistics unit, MOH procurement unit)</v>
      </c>
      <c r="CD36" s="537" t="str">
        <f>IF(ISBLANK('Senegal 2012'!$F$60),"",'Senegal 2012'!$F$60)</f>
        <v>Central medical store</v>
      </c>
      <c r="CE36" s="537" t="str">
        <f>IF(ISBLANK('Senegal 2012'!$F$61),"",'Senegal 2012'!$F$61)</f>
        <v>Yes</v>
      </c>
      <c r="CF36" s="537" t="str">
        <f>IF(ISBLANK('Senegal 2012'!$D$62),"",'Senegal 2012'!$D$62)</f>
        <v>In December 2011, at the International FP conference opening ceremony, the President promised to increase the line budget for contraceptives to CFA 100,000,000 ($250,000).</v>
      </c>
      <c r="CG36" s="262"/>
      <c r="CH36" s="542"/>
      <c r="CI36" s="543" t="str">
        <f>IF(ISBLANK('Senegal 2012'!$D$66),"",'Senegal 2012'!$D$66)</f>
        <v>Yes</v>
      </c>
      <c r="CJ36" s="543" t="str">
        <f>IF(ISBLANK('Senegal 2012'!$D$67),"",'Senegal 2012'!$D$67)</f>
        <v>Yes</v>
      </c>
      <c r="CK36" s="543" t="str">
        <f>IF(ISBLANK('Senegal 2012'!$D$68),"",'Senegal 2012'!$D$68)</f>
        <v>Yes</v>
      </c>
      <c r="CL36" s="543" t="str">
        <f>IF(ISBLANK('Senegal 2012'!$D$69),"",'Senegal 2012'!$D$69)</f>
        <v>Yes</v>
      </c>
      <c r="CM36" s="543" t="str">
        <f>IF(ISBLANK('Senegal 2012'!$D$70),"",'Senegal 2012'!$D$70)</f>
        <v>Yes</v>
      </c>
      <c r="CN36" s="543" t="str">
        <f>IF(ISBLANK('Senegal 2012'!$D$71),"",'Senegal 2012'!$D$71)</f>
        <v>Yes</v>
      </c>
      <c r="CO36" s="543" t="str">
        <f>IF(ISBLANK('Senegal 2012'!$D$72),"",'Senegal 2012'!$D$72)</f>
        <v>Yes</v>
      </c>
      <c r="CP36" s="543" t="str">
        <f>IF(ISBLANK('Senegal 2012'!$D$73),"",'Senegal 2012'!$D$73)</f>
        <v>Yes</v>
      </c>
      <c r="CQ36" s="543" t="str">
        <f>IF(ISBLANK('Senegal 2012'!$D$74),"",'Senegal 2012'!$D$74)</f>
        <v>Yes</v>
      </c>
      <c r="CR36" s="543" t="str">
        <f>IF(ISBLANK('Senegal 2012'!$D$75),"",'Senegal 2012'!$D$75)</f>
        <v>Yes</v>
      </c>
      <c r="CS36" s="543" t="str">
        <f>IF(ISBLANK('Senegal 2012'!$D$76),"",'Senegal 2012'!$D$76)</f>
        <v>No</v>
      </c>
      <c r="CT36" s="543" t="str">
        <f>IF(ISBLANK('Senegal 2012'!$D$77),"",'Senegal 2012'!$D$77)</f>
        <v/>
      </c>
      <c r="CU36" s="542"/>
      <c r="CV36" s="543" t="str">
        <f>IF(ISBLANK('Senegal 2012'!$F$66),"",'Senegal 2012'!$F$66)</f>
        <v>Yes</v>
      </c>
      <c r="CW36" s="543" t="str">
        <f>IF(ISBLANK('Senegal 2012'!$F$67),"",'Senegal 2012'!$F$67)</f>
        <v>Yes</v>
      </c>
      <c r="CX36" s="543" t="str">
        <f>IF(ISBLANK('Senegal 2012'!$F$68),"",'Senegal 2012'!$F$68)</f>
        <v>Yes</v>
      </c>
      <c r="CY36" s="543" t="str">
        <f>IF(ISBLANK('Senegal 2012'!$F$69),"",'Senegal 2012'!$F$69)</f>
        <v>Yes</v>
      </c>
      <c r="CZ36" s="543" t="str">
        <f>IF(ISBLANK('Senegal 2012'!$F$70),"",'Senegal 2012'!$F$70)</f>
        <v>Yes</v>
      </c>
      <c r="DA36" s="543" t="str">
        <f>IF(ISBLANK('Senegal 2012'!$F$71),"",'Senegal 2012'!$F$71)</f>
        <v>Yes</v>
      </c>
      <c r="DB36" s="543" t="str">
        <f>IF(ISBLANK('Senegal 2012'!$F$72),"",'Senegal 2012'!$F$72)</f>
        <v>Yes</v>
      </c>
      <c r="DC36" s="543" t="str">
        <f>IF(ISBLANK('Senegal 2012'!$F$73),"",'Senegal 2012'!$F$73)</f>
        <v>Yes</v>
      </c>
      <c r="DD36" s="543" t="str">
        <f>IF(ISBLANK('Senegal 2012'!$F$74),"",'Senegal 2012'!$F$74)</f>
        <v>Yes</v>
      </c>
      <c r="DE36" s="543" t="str">
        <f>IF(ISBLANK('Senegal 2012'!$F$75),"",'Senegal 2012'!$F$75)</f>
        <v>Yes</v>
      </c>
      <c r="DF36" s="543" t="str">
        <f>IF(ISBLANK('Senegal 2012'!$F$76),"",'Senegal 2012'!$F$76)</f>
        <v>Yes</v>
      </c>
      <c r="DG36" s="543" t="str">
        <f>IF(ISBLANK('Senegal 2012'!$F$77),"",'Senegal 2012'!$F$77)</f>
        <v/>
      </c>
      <c r="DH36" s="544"/>
      <c r="DI36" s="543" t="str">
        <f>IF(ISBLANK('Senegal 2012'!$G$66),"",'Senegal 2012'!$G$66)</f>
        <v>Yes</v>
      </c>
      <c r="DJ36" s="543" t="str">
        <f>IF(ISBLANK('Senegal 2012'!$G$67),"",'Senegal 2012'!$G$67)</f>
        <v>Yes</v>
      </c>
      <c r="DK36" s="543" t="str">
        <f>IF(ISBLANK('Senegal 2012'!$G$68),"",'Senegal 2012'!$G$68)</f>
        <v>Yes</v>
      </c>
      <c r="DL36" s="543" t="str">
        <f>IF(ISBLANK('Senegal 2012'!$G$69),"",'Senegal 2012'!$G$69)</f>
        <v>Yes</v>
      </c>
      <c r="DM36" s="543" t="str">
        <f>IF(ISBLANK('Senegal 2012'!$G$70),"",'Senegal 2012'!$G$70)</f>
        <v>Yes</v>
      </c>
      <c r="DN36" s="543" t="str">
        <f>IF(ISBLANK('Senegal 2012'!$G$71),"",'Senegal 2012'!$G$71)</f>
        <v>Yes</v>
      </c>
      <c r="DO36" s="543" t="str">
        <f>IF(ISBLANK('Senegal 2012'!$G$72),"",'Senegal 2012'!$G$72)</f>
        <v>Yes</v>
      </c>
      <c r="DP36" s="543" t="str">
        <f>IF(ISBLANK('Senegal 2012'!$G$73),"",'Senegal 2012'!$G$73)</f>
        <v>Yes</v>
      </c>
      <c r="DQ36" s="543" t="str">
        <f>IF(ISBLANK('Senegal 2012'!$G$74),"",'Senegal 2012'!$G$74)</f>
        <v>No</v>
      </c>
      <c r="DR36" s="543" t="str">
        <f>IF(ISBLANK('Senegal 2012'!$G$75),"",'Senegal 2012'!$G$75)</f>
        <v>No</v>
      </c>
      <c r="DS36" s="543" t="str">
        <f>IF(ISBLANK('Senegal 2012'!$G$76),"",'Senegal 2012'!$G$76)</f>
        <v>Yes</v>
      </c>
      <c r="DT36" s="543" t="str">
        <f>IF(ISBLANK('Senegal 2012'!$G$77),"",'Senegal 2012'!$G$77)</f>
        <v/>
      </c>
      <c r="DU36" s="544"/>
      <c r="DV36" s="543" t="str">
        <f>IF(ISBLANK('Senegal 2012'!$H$66),"",'Senegal 2012'!$H$66)</f>
        <v>Yes</v>
      </c>
      <c r="DW36" s="543" t="str">
        <f>IF(ISBLANK('Senegal 2012'!$H$67),"",'Senegal 2012'!$H$67)</f>
        <v>Yes</v>
      </c>
      <c r="DX36" s="543" t="str">
        <f>IF(ISBLANK('Senegal 2012'!$H$68),"",'Senegal 2012'!$H$68)</f>
        <v>Yes</v>
      </c>
      <c r="DY36" s="543" t="str">
        <f>IF(ISBLANK('Senegal 2012'!$H$69),"",'Senegal 2012'!$H$69)</f>
        <v>Yes</v>
      </c>
      <c r="DZ36" s="543" t="str">
        <f>IF(ISBLANK('Senegal 2012'!$H$70),"",'Senegal 2012'!$H$70)</f>
        <v>Yes</v>
      </c>
      <c r="EA36" s="543" t="str">
        <f>IF(ISBLANK('Senegal 2012'!$H$71),"",'Senegal 2012'!$H$71)</f>
        <v>Yes</v>
      </c>
      <c r="EB36" s="543" t="str">
        <f>IF(ISBLANK('Senegal 2012'!$H$72),"",'Senegal 2012'!$H$72)</f>
        <v>Yes</v>
      </c>
      <c r="EC36" s="543" t="str">
        <f>IF(ISBLANK('Senegal 2012'!$H$73),"",'Senegal 2012'!$H$73)</f>
        <v>Yes</v>
      </c>
      <c r="ED36" s="543" t="str">
        <f>IF(ISBLANK('Senegal 2012'!$H$74),"",'Senegal 2012'!$H$74)</f>
        <v>No</v>
      </c>
      <c r="EE36" s="543" t="str">
        <f>IF(ISBLANK('Senegal 2012'!$H$75),"",'Senegal 2012'!$H$75)</f>
        <v>No</v>
      </c>
      <c r="EF36" s="543" t="str">
        <f>IF(ISBLANK('Senegal 2012'!$H$76),"",'Senegal 2012'!$H$76)</f>
        <v>No</v>
      </c>
      <c r="EG36" s="543" t="str">
        <f>IF(ISBLANK('Senegal 2012'!$H$77),"",'Senegal 2012'!$H$77)</f>
        <v/>
      </c>
      <c r="EH36" s="543" t="str">
        <f>IF(ISBLANK('Senegal 2012'!$D$78),"",'Senegal 2012'!$D$78)</f>
        <v>CycleBeads are still offered in non-profit private-sector facilities and at the community level.</v>
      </c>
      <c r="EI36" s="545"/>
      <c r="EJ36" s="546" t="str">
        <f>IF(ISBLANK('Senegal 2012'!$H$80),"",'Senegal 2012'!$H$80)</f>
        <v>Yes</v>
      </c>
      <c r="EK36" s="546" t="str">
        <f>IF(ISBLANK('Senegal 2012'!$C$83),"",'Senegal 2012'!$C$83)</f>
        <v xml:space="preserve">FP/RH Commodity Security Plan </v>
      </c>
      <c r="EL36" s="546" t="str">
        <f>IF(ISBLANK('Senegal 2012'!$D$83),"",'Senegal 2012'!$D$83)</f>
        <v>2008 - 2012</v>
      </c>
      <c r="EM36" s="546" t="str">
        <f>IF(ISBLANK('Senegal 2012'!$F$83),"",'Senegal 2012'!$F$83)</f>
        <v>Yes</v>
      </c>
      <c r="EN36" s="546" t="str">
        <f>IF(ISBLANK('Senegal 2012'!$G$83),"",'Senegal 2012'!$G$83)</f>
        <v>Yes</v>
      </c>
      <c r="EO36" s="546" t="str">
        <f>IF(ISBLANK('Senegal 2012'!$F$84),"",'Senegal 2012'!$F$84)</f>
        <v>Yes</v>
      </c>
      <c r="EP36" s="546" t="str">
        <f>IF(ISBLANK('Senegal 2012'!$E$85),"",'Senegal 2012'!$E$85)</f>
        <v xml:space="preserve">All sectors </v>
      </c>
      <c r="EQ36" s="546" t="str">
        <f>IF(ISBLANK('Senegal 2012'!$E$86),"",'Senegal 2012'!$E$86)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ER36" s="546" t="str">
        <f>IF(ISBLANK('Senegal 2012'!$H$87),"",'Senegal 2012'!$H$87)</f>
        <v>Yes</v>
      </c>
      <c r="ES36" s="546" t="str">
        <f>IF(ISBLANK('Senegal 2012'!$D$88),"",'Senegal 2012'!$D$88)</f>
        <v>Product brand advertising is forbidden. Private doctors cannot prescribe and dispense drugs in the same premises. Pharmacists cannot dispense most of the methods without a doctor's prescription.</v>
      </c>
      <c r="ET36" s="546" t="str">
        <f>IF(ISBLANK('Senegal 2012'!$H$89),"",'Senegal 2012'!$H$89)</f>
        <v>Yes</v>
      </c>
      <c r="EU36" s="546" t="str">
        <f>IF(ISBLANK('Senegal 2012'!$D$90),"",'Senegal 2012'!$D$90)</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v>
      </c>
      <c r="EV36" s="546" t="str">
        <f>IF(ISBLANK('Senegal 2012'!$H$91),"",'Senegal 2012'!$H$91)</f>
        <v>Yes</v>
      </c>
      <c r="EW36" s="546" t="str">
        <f>IF(ISBLANK('Senegal 2012'!$C$94),"",'Senegal 2012'!$C$94)</f>
        <v xml:space="preserve">Oral contraceptives </v>
      </c>
      <c r="EX36" s="546" t="str">
        <f>IF(ISBLANK('Senegal 2012'!$E$94),"",'Senegal 2012'!$E$94)</f>
        <v xml:space="preserve">Doctors, nurses, midwives and community health workers (CHW) are allowed to dispense (as per the RH norms and protocols revised in August 2010). </v>
      </c>
      <c r="EY36" s="546" t="str">
        <f>IF(ISBLANK('Senegal 2012'!$G$94),"",'Senegal 2012'!$G$94)</f>
        <v>Pharmacists cannot dispense without  a prescription. (Emergency contraception is available without a prescription in private pharmacies though.)</v>
      </c>
      <c r="EZ36" s="546" t="str">
        <f>IF(ISBLANK('Senegal 2012'!$C$95),"",'Senegal 2012'!$C$95)</f>
        <v>Implants and IUDs</v>
      </c>
      <c r="FA36" s="546" t="str">
        <f>IF(ISBLANK('Senegal 2012'!$E$95),"",'Senegal 2012'!$E$95)</f>
        <v>Doctors, nurses and midwives are allowed to provide the methods.</v>
      </c>
      <c r="FB36" s="546" t="str">
        <f>IF(ISBLANK('Senegal 2012'!$G$95),"",'Senegal 2012'!$G$95)</f>
        <v>Private doctors are allowed to administer implants and IUDs, but they cannot keep stock in their offices. Patients must procure from pharmacies. Pharmacists cannot dispense or distribute without a prescription.</v>
      </c>
      <c r="FC36" s="546" t="str">
        <f>IF(ISBLANK('Senegal 2012'!$C$96),"",'Senegal 2012'!$C$96)</f>
        <v xml:space="preserve">Injectables </v>
      </c>
      <c r="FD36" s="546" t="str">
        <f>IF(ISBLANK('Senegal 2012'!$E$96),"",'Senegal 2012'!$E$96)</f>
        <v xml:space="preserve">Doctors, nurses, midwives, and CHWs (as per the 2010 RH norms and protocols) can provide injectables. </v>
      </c>
      <c r="FE36" s="546" t="str">
        <f>IF(ISBLANK('Senegal 2012'!$G$96),"",'Senegal 2012'!$G$96)</f>
        <v>Private doctors are allowed to administer injectables, but they cannot keep stock in their offices. Patients must procure from pharmacies. Pharmacists cannot dispense or distribute without  a prescription.</v>
      </c>
      <c r="FF36" s="550"/>
      <c r="FG36" s="546" t="str">
        <f>IF(ISBLANK('Senegal 2012'!$D$99),"",'Senegal 2012'!$D$99)</f>
        <v>No</v>
      </c>
      <c r="FH36" s="546" t="str">
        <f>IF(ISBLANK('Senegal 2012'!$E$99),"",'Senegal 2012'!$E$99)</f>
        <v/>
      </c>
      <c r="FI36" s="546" t="str">
        <f>IF(ISBLANK('Senegal 2012'!$H$99),"",'Senegal 2012'!$H$99)</f>
        <v/>
      </c>
      <c r="FJ36" s="546" t="str">
        <f>IF(ISBLANK('Senegal 2012'!$D$100),"",'Senegal 2012'!$D$100)</f>
        <v>No</v>
      </c>
      <c r="FK36" s="546" t="str">
        <f>IF(ISBLANK('Senegal 2012'!$E$100),"",'Senegal 2012'!$E$100)</f>
        <v/>
      </c>
      <c r="FL36" s="546" t="str">
        <f>IF(ISBLANK('Senegal 2012'!$H$100),"",'Senegal 2012'!$H$100)</f>
        <v/>
      </c>
      <c r="FM36" s="546" t="str">
        <f>IF(ISBLANK('Senegal 2012'!$D$101),"",'Senegal 2012'!$D$101)</f>
        <v>No</v>
      </c>
      <c r="FN36" s="546" t="str">
        <f>IF(ISBLANK('Senegal 2012'!$E$101),"",'Senegal 2012'!$E$101)</f>
        <v/>
      </c>
      <c r="FO36" s="546" t="str">
        <f>IF(ISBLANK('Senegal 2012'!$H$101),"",'Senegal 2012'!$H$101)</f>
        <v/>
      </c>
      <c r="FP36" s="547"/>
      <c r="FQ36" s="546" t="str">
        <f>IF(ISBLANK('Senegal 2012'!$G$104),"",'Senegal 2012'!$G$104)</f>
        <v>Yes</v>
      </c>
      <c r="FR36" s="546" t="str">
        <f>IF(ISBLANK('Senegal 2012'!$G$105),"",'Senegal 2012'!$G$105)</f>
        <v>Yes</v>
      </c>
      <c r="FS36" s="546" t="str">
        <f>IF(ISBLANK('Senegal 2012'!$G$106),"",'Senegal 2012'!$G$106)</f>
        <v>Yes</v>
      </c>
      <c r="FT36" s="546" t="str">
        <f>IF(ISBLANK('Senegal 2012'!$D$107),"",'Senegal 2012'!$D$107)</f>
        <v>The local committee determines who cannot afford to pay. There are no specific groups exempted from payment.</v>
      </c>
      <c r="FU36" s="547"/>
      <c r="FV36" s="546" t="str">
        <f>IF(ISBLANK('Senegal 2012'!$G$109),"",'Senegal 2012'!$G$109)</f>
        <v>Yes</v>
      </c>
      <c r="FW36" s="546" t="str">
        <f>IF(ISBLANK('Senegal 2012'!$G$110),"",'Senegal 2012'!$G$110)</f>
        <v>Yes</v>
      </c>
      <c r="FX36" s="546" t="str">
        <f>IF(ISBLANK('Senegal 2012'!$G$111),"",'Senegal 2012'!$G$111)</f>
        <v>Yes</v>
      </c>
      <c r="FY36" s="546" t="str">
        <f>IF(ISBLANK('Senegal 2012'!$G$112),"",'Senegal 2012'!$G$112)</f>
        <v>Yes</v>
      </c>
      <c r="FZ36" s="546" t="str">
        <f>IF(ISBLANK('Senegal 2012'!$G$113),"",'Senegal 2012'!$G$113)</f>
        <v>Yes</v>
      </c>
      <c r="GA36" s="546" t="str">
        <f>IF(ISBLANK('Senegal 2012'!$G$114),"",'Senegal 2012'!$G$114)</f>
        <v>Yes</v>
      </c>
      <c r="GB36" s="546" t="str">
        <f>IF(ISBLANK('Senegal 2012'!$G$115),"",'Senegal 2012'!$G$115)</f>
        <v>Yes</v>
      </c>
      <c r="GC36" s="546" t="str">
        <f>IF(ISBLANK('Senegal 2012'!$G$116),"",'Senegal 2012'!$G$116)</f>
        <v>Yes</v>
      </c>
      <c r="GD36" s="546" t="str">
        <f>IF(ISBLANK('Senegal 2012'!$G$117),"",'Senegal 2012'!$G$117)</f>
        <v>Yes</v>
      </c>
      <c r="GE36" s="546" t="str">
        <f>IF(ISBLANK('Senegal 2012'!$G$118),"",'Senegal 2012'!$G$118)</f>
        <v>Yes</v>
      </c>
      <c r="GF36" s="546" t="str">
        <f>IF(ISBLANK('Senegal 2012'!$F$119),"",'Senegal 2012'!$F$119)</f>
        <v>Spermicide</v>
      </c>
      <c r="GG36" s="546" t="str">
        <f>IF(ISBLANK('Senegal 2012'!$F$120),"",'Senegal 2012'!$F$120)</f>
        <v xml:space="preserve">Updated in 2008 </v>
      </c>
      <c r="GH36" s="546" t="str">
        <f>IF(ISBLANK('Senegal 2012'!$D$121),"",'Senegal 2012'!$D$121)</f>
        <v xml:space="preserve">Liste Nationale des Medicaments Essentiels </v>
      </c>
      <c r="GI36" s="546" t="str">
        <f>IF(ISBLANK('Senegal 2012'!$D$122),"",'Senegal 2012'!$D$122)</f>
        <v>It will be updated later in 2012.</v>
      </c>
      <c r="GJ36" s="547"/>
      <c r="GK36" s="546">
        <f>IF(ISBLANK('Senegal 2012'!$F$124),"",'Senegal 2012'!$F$124)</f>
        <v>2007</v>
      </c>
      <c r="GL36" s="546" t="str">
        <f>IF(ISBLANK('Senegal 2012'!$G$125),"",'Senegal 2012'!$G$125)</f>
        <v>Yes</v>
      </c>
      <c r="GM36" s="546" t="str">
        <f>IF(ISBLANK('Senegal 2012'!$G$126),"",'Senegal 2012'!$G$126)</f>
        <v>No</v>
      </c>
      <c r="GN36" s="546" t="str">
        <f>IF(ISBLANK('Senegal 2012'!$G$127),"",'Senegal 2012'!$G$127)</f>
        <v>No</v>
      </c>
      <c r="GO36" s="546" t="str">
        <f>IF(ISBLANK('Senegal 2012'!$G$128),"",'Senegal 2012'!$G$128)</f>
        <v>No</v>
      </c>
      <c r="GP36" s="546" t="str">
        <f>IF(ISBLANK('Senegal 2012'!$D$129),"",'Senegal 2012'!$D$129)</f>
        <v>USAID &amp; partners have been trying to incorporate CPR and FP as key areas for inclusion in the PRSP.</v>
      </c>
      <c r="GQ36" s="555"/>
      <c r="GR36" s="548" t="str">
        <f>IF(ISBLANK('Senegal 2012'!$G$131),"",'Senegal 2012'!$G$131)</f>
        <v>Yes</v>
      </c>
      <c r="GS36" s="549"/>
      <c r="GT36" s="548" t="str">
        <f>IF(ISBLANK('Senegal 2012'!$G$133),"",'Senegal 2012'!$G$133)</f>
        <v>No</v>
      </c>
      <c r="GU36" s="548" t="str">
        <f>IF(ISBLANK('Senegal 2012'!$G$134),"",'Senegal 2012'!$G$134)</f>
        <v>No</v>
      </c>
      <c r="GV36" s="548" t="str">
        <f>IF(ISBLANK('Senegal 2012'!$G$135),"",'Senegal 2012'!$G$135)</f>
        <v>Yes</v>
      </c>
      <c r="GW36" s="548" t="str">
        <f>IF(ISBLANK('Senegal 2012'!$G$136),"",'Senegal 2012'!$G$136)</f>
        <v>Yes</v>
      </c>
      <c r="GX36" s="548" t="str">
        <f>IF(ISBLANK('Senegal 2012'!$G$137),"",'Senegal 2012'!$G$137)</f>
        <v>No</v>
      </c>
      <c r="GY36" s="548" t="str">
        <f>IF(ISBLANK('Senegal 2012'!$G$138),"",'Senegal 2012'!$G$138)</f>
        <v>No</v>
      </c>
      <c r="GZ36" s="548" t="str">
        <f>IF(ISBLANK('Senegal 2012'!$G$139),"",'Senegal 2012'!$G$139)</f>
        <v>No</v>
      </c>
      <c r="HA36" s="548" t="str">
        <f>IF(ISBLANK('Senegal 2012'!$G$140),"",'Senegal 2012'!$G$140)</f>
        <v>Yes</v>
      </c>
      <c r="HB36" s="548" t="str">
        <f>IF(ISBLANK('Senegal 2012'!$G$141),"",'Senegal 2012'!$G$141)</f>
        <v>No</v>
      </c>
      <c r="HC36" s="548" t="str">
        <f>IF(ISBLANK('Senegal 2012'!$F$142),"",'Senegal 2012'!$F$142)</f>
        <v>01/11 - 12/11</v>
      </c>
      <c r="HD36" s="548" t="str">
        <f>IF(ISBLANK('Senegal 2012'!$F$143),"",'Senegal 2012'!$F$143)</f>
        <v>Contraceptive Procurement Tables (CPTs), Logistic Management Information System and Reports.</v>
      </c>
      <c r="HE36" s="549"/>
      <c r="HF36" s="548" t="str">
        <f>IF(ISBLANK('Senegal 2012'!$G$145),"",'Senegal 2012'!$G$145)</f>
        <v>Yes</v>
      </c>
      <c r="HG36" s="548" t="str">
        <f>IF(ISBLANK('Senegal 2012'!$G$146),"",'Senegal 2012'!$G$146)</f>
        <v>No</v>
      </c>
      <c r="HH36" s="551" t="str">
        <f>IF(ISBLANK('Senegal 2012'!$D$147),"",'Senegal 2012'!$D$147)</f>
        <v>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v>
      </c>
      <c r="HI36" s="156" t="s">
        <v>504</v>
      </c>
    </row>
    <row r="37" spans="1:217" ht="39.950000000000003" customHeight="1">
      <c r="A37" s="263" t="s">
        <v>533</v>
      </c>
      <c r="B37" s="154"/>
      <c r="C37" s="536" t="str">
        <f>IF(ISBLANK('South Sudan 2012'!$H$12),"",'South Sudan 2012'!$H$12)</f>
        <v>Yes</v>
      </c>
      <c r="D37" s="536" t="str">
        <f>IF(ISBLANK('South Sudan 2012'!$D$13),"",'South Sudan 2012'!$D$13)</f>
        <v>Reproductive Health Coordination Forum</v>
      </c>
      <c r="E37" s="557"/>
      <c r="F37" s="536" t="str">
        <f>IF(ISBLANK('South Sudan 2012'!$D$15),"",'South Sudan 2012'!$D$15)</f>
        <v>Yes</v>
      </c>
      <c r="G37" s="536" t="str">
        <f>IF(ISBLANK('South Sudan 2012'!$F$15),"",'South Sudan 2012'!$F$15)</f>
        <v>Marie Stopes, PSI</v>
      </c>
      <c r="H37" s="536" t="str">
        <f>IF(ISBLANK('South Sudan 2012'!$D$16),"",'South Sudan 2012'!$D$16)</f>
        <v>Yes</v>
      </c>
      <c r="I37" s="536" t="str">
        <f>IF(ISBLANK('South Sudan 2012'!$F$16),"",'South Sudan 2012'!$F$16)</f>
        <v>Marie Stopes, PSI, IPPF, Care Oxfam, and more!</v>
      </c>
      <c r="J37" s="536" t="str">
        <f>IF(ISBLANK('South Sudan 2012'!$D$17),"",'South Sudan 2012'!$D$17)</f>
        <v>No</v>
      </c>
      <c r="K37" s="536" t="str">
        <f>IF(ISBLANK('South Sudan 2012'!$F$17),"",'South Sudan 2012'!$F$17)</f>
        <v/>
      </c>
      <c r="L37" s="536" t="str">
        <f>IF(ISBLANK('South Sudan 2012'!$D$18),"",'South Sudan 2012'!$D$18)</f>
        <v>Yes</v>
      </c>
      <c r="M37" s="536" t="str">
        <f>IF(ISBLANK('South Sudan 2012'!$F$18),"",'South Sudan 2012'!$F$18)</f>
        <v xml:space="preserve">Joint Donor Team </v>
      </c>
      <c r="N37" s="536" t="str">
        <f>IF(ISBLANK('South Sudan 2012'!$D$19),"",'South Sudan 2012'!$D$19)</f>
        <v>Yes</v>
      </c>
      <c r="O37" s="536" t="str">
        <f>IF(ISBLANK('South Sudan 2012'!$F$19),"",'South Sudan 2012'!$F$19)</f>
        <v>UNFPA</v>
      </c>
      <c r="P37" s="536" t="str">
        <f>IF(ISBLANK('South Sudan 2012'!$D$20),"",'South Sudan 2012'!$D$20)</f>
        <v>Yes</v>
      </c>
      <c r="Q37" s="536" t="str">
        <f>IF(ISBLANK('South Sudan 2012'!$F$20),"",'South Sudan 2012'!$F$20)</f>
        <v>Reproductive Health Unit</v>
      </c>
      <c r="R37" s="536" t="str">
        <f>IF(ISBLANK('South Sudan 2012'!$D$21),"",'South Sudan 2012'!$D$21)</f>
        <v>No</v>
      </c>
      <c r="S37" s="536" t="str">
        <f>IF(ISBLANK('South Sudan 2012'!$F$21),"",'South Sudan 2012'!$F$21)</f>
        <v/>
      </c>
      <c r="T37" s="536" t="str">
        <f>IF(ISBLANK('South Sudan 2012'!$D$22),"",'South Sudan 2012'!$D$22)</f>
        <v>No</v>
      </c>
      <c r="U37" s="536" t="str">
        <f>IF(ISBLANK('South Sudan 2012'!$F$22),"",'South Sudan 2012'!$F$22)</f>
        <v/>
      </c>
      <c r="V37" s="536" t="str">
        <f>IF(ISBLANK('South Sudan 2012'!$D$23),"",'South Sudan 2012'!$D$23)</f>
        <v>No</v>
      </c>
      <c r="W37" s="536" t="str">
        <f>IF(ISBLANK('South Sudan 2012'!$F$23),"",'South Sudan 2012'!$F$23)</f>
        <v/>
      </c>
      <c r="X37" s="536" t="str">
        <f>IF(ISBLANK('South Sudan 2012'!$H$24),"",'South Sudan 2012'!$H$24)</f>
        <v>3-5 times</v>
      </c>
      <c r="Y37" s="536" t="str">
        <f>IF(ISBLANK('South Sudan 2012'!$H$25),"",'South Sudan 2012'!$H$25)</f>
        <v>No</v>
      </c>
      <c r="Z37" s="536" t="str">
        <f>IF(ISBLANK('South Sudan 2012'!$D$26),"",'South Sudan 2012'!$D$26)</f>
        <v>No</v>
      </c>
      <c r="AA37" s="536" t="str">
        <f>IF(ISBLANK('South Sudan 2012'!$F$26),"",'South Sudan 2012'!$F$26)</f>
        <v>N/A</v>
      </c>
      <c r="AB37" s="536" t="str">
        <f>IF(ISBLANK('South Sudan 2012'!$H$26),"",'South Sudan 2012'!$H$26)</f>
        <v>N/A</v>
      </c>
      <c r="AC37" s="155"/>
      <c r="AD37" s="537" t="str">
        <f>IF(ISBLANK('South Sudan 2012'!$F$28),"",'South Sudan 2012'!$F$28)</f>
        <v>August</v>
      </c>
      <c r="AE37" s="537" t="str">
        <f>IF(ISBLANK('South Sudan 2012'!$H$28),"",'South Sudan 2012'!$H$28)</f>
        <v>July</v>
      </c>
      <c r="AF37" s="538" t="str">
        <f>IF(ISBLANK('South Sudan 2012'!$G$29),"",'South Sudan 2012'!$G$29)</f>
        <v>N/A - commodities were still available so no request was made since demand is not high</v>
      </c>
      <c r="AG37" s="535" t="str">
        <f>IF(ISBLANK('South Sudan 2012'!$E$30),"",'South Sudan 2012'!$E$30)</f>
        <v>N/A</v>
      </c>
      <c r="AH37" s="535" t="str">
        <f>IF(ISBLANK('South Sudan 2012'!$G$30),"",'South Sudan 2012'!$G$30)</f>
        <v>N/A</v>
      </c>
      <c r="AI37" s="535" t="str">
        <f>IF(ISBLANK('South Sudan 2012'!$H$31),"",'South Sudan 2012'!$H$31)</f>
        <v>No</v>
      </c>
      <c r="AJ37" s="538" t="str">
        <f>IF(ISBLANK('South Sudan 2012'!$H$32),"",'South Sudan 2012'!$H$32)</f>
        <v>No</v>
      </c>
      <c r="AK37" s="538">
        <f>IF(ISBLANK('South Sudan 2012'!$E$35),"",'South Sudan 2012'!$E$35)</f>
        <v>0</v>
      </c>
      <c r="AL37" s="537" t="str">
        <f>IF(ISBLANK('South Sudan 2012'!$F$35),"",'South Sudan 2012'!$F$35)</f>
        <v>08/10-07/11</v>
      </c>
      <c r="AM37" s="537" t="str">
        <f>IF(ISBLANK('South Sudan 2012'!$G$35),"",'South Sudan 2012'!$G$35)</f>
        <v/>
      </c>
      <c r="AN37" s="537" t="str">
        <f>IF(ISBLANK('South Sudan 2012'!$H$35),"",'South Sudan 2012'!$H$35)</f>
        <v/>
      </c>
      <c r="AO37" s="537" t="str">
        <f>IF(ISBLANK('South Sudan 2012'!$H$37),"",'South Sudan 2012'!$H$37)</f>
        <v>Don't know</v>
      </c>
      <c r="AP37" s="537" t="str">
        <f>IF(ISBLANK('South Sudan 2012'!$D$40),"",'South Sudan 2012'!$D$40)</f>
        <v>No</v>
      </c>
      <c r="AQ37" s="537" t="str">
        <f>IF(ISBLANK('South Sudan 2012'!$D$41),"",'South Sudan 2012'!$D$41)</f>
        <v>N/A</v>
      </c>
      <c r="AR37" s="538">
        <f>IF(ISBLANK('South Sudan 2012'!$E$40),"",'South Sudan 2012'!$E$40)</f>
        <v>0</v>
      </c>
      <c r="AS37" s="538" t="str">
        <f>IF(ISBLANK('South Sudan 2012'!$F$40),"",'South Sudan 2012'!$F$40)</f>
        <v>08/10-07/11</v>
      </c>
      <c r="AT37" s="538" t="str">
        <f>IF(ISBLANK('South Sudan 2012'!$G$40),"",'South Sudan 2012'!$G$40)</f>
        <v/>
      </c>
      <c r="AU37" s="537" t="str">
        <f>IF(ISBLANK('South Sudan 2012'!$H$40),"",'South Sudan 2012'!$H$40)</f>
        <v/>
      </c>
      <c r="AV37" s="537" t="str">
        <f>IF(ISBLANK('South Sudan 2012'!$D$42),"",'South Sudan 2012'!$D$42)</f>
        <v>Don't know</v>
      </c>
      <c r="AW37" s="538" t="str">
        <f>IF(ISBLANK('South Sudan 2012'!$D$43),"",'South Sudan 2012'!$D$43)</f>
        <v>The government may have received funds from the Multi-Donor Trust Fund (MDTF) (World Bank) for contraceptives, but most likely did not.</v>
      </c>
      <c r="AX37" s="538" t="str">
        <f>IF(ISBLANK('South Sudan 2012'!$E$42),"",'South Sudan 2012'!$E$42)</f>
        <v>Don't know</v>
      </c>
      <c r="AY37" s="538" t="str">
        <f>IF(ISBLANK('South Sudan 2012'!$F$42),"",'South Sudan 2012'!$F$42)</f>
        <v>08/10-07/11</v>
      </c>
      <c r="AZ37" s="538" t="str">
        <f>IF(ISBLANK('South Sudan 2012'!$G$42),"",'South Sudan 2012'!$G$42)</f>
        <v/>
      </c>
      <c r="BA37" s="537" t="str">
        <f>IF(ISBLANK('South Sudan 2012'!$H$42),"",'South Sudan 2012'!$H$42)</f>
        <v/>
      </c>
      <c r="BB37" s="539" t="str">
        <f>IF(ISBLANK('South Sudan 2012'!$E$44),"",'South Sudan 2012'!$E$44)</f>
        <v>Don't know</v>
      </c>
      <c r="BC37" s="537" t="str">
        <f>IF(ISBLANK('South Sudan 2012'!$H$44),"",'South Sudan 2012'!$H$44)</f>
        <v/>
      </c>
      <c r="BD37" s="540"/>
      <c r="BE37" s="537" t="str">
        <f>IF(ISBLANK('South Sudan 2012'!$D$48),"",'South Sudan 2012'!$D$48)</f>
        <v>Yes</v>
      </c>
      <c r="BF37" s="538" t="str">
        <f>IF(ISBLANK('South Sudan 2012'!$D$49),"",'South Sudan 2012'!$D$49)</f>
        <v>UNFPA</v>
      </c>
      <c r="BG37" s="538" t="str">
        <f>IF(ISBLANK('South Sudan 2012'!$E$48),"",'South Sudan 2012'!$E$48)</f>
        <v>Don't know</v>
      </c>
      <c r="BH37" s="538" t="str">
        <f>IF(ISBLANK('South Sudan 2012'!$F$48),"",'South Sudan 2012'!$F$48)</f>
        <v>08/10-07/11</v>
      </c>
      <c r="BI37" s="538" t="str">
        <f>IF(ISBLANK('South Sudan 2012'!$G$48),"",'South Sudan 2012'!$G$48)</f>
        <v/>
      </c>
      <c r="BJ37" s="537" t="str">
        <f>IF(ISBLANK('South Sudan 2012'!$H$48),"",'South Sudan 2012'!$H$48)</f>
        <v/>
      </c>
      <c r="BK37" s="537" t="str">
        <f>IF(ISBLANK('South Sudan 2012'!$D$50),"",'South Sudan 2012'!$D$50)</f>
        <v>Yes</v>
      </c>
      <c r="BL37" s="538" t="str">
        <f>IF(ISBLANK('South Sudan 2012'!$E$50),"",'South Sudan 2012'!$E$50)</f>
        <v>Don't know</v>
      </c>
      <c r="BM37" s="538" t="str">
        <f>IF(ISBLANK('South Sudan 2012'!$F$50),"",'South Sudan 2012'!$F$50)</f>
        <v>08/10-07/11</v>
      </c>
      <c r="BN37" s="538" t="str">
        <f>IF(ISBLANK('South Sudan 2012'!$G$50),"",'South Sudan 2012'!$G$50)</f>
        <v/>
      </c>
      <c r="BO37" s="538" t="str">
        <f>IF(ISBLANK('South Sudan 2012'!$H$50),"",'South Sudan 2012'!$H$50)</f>
        <v>Through PSI. Amount not known.</v>
      </c>
      <c r="BP37" s="537" t="str">
        <f>IF(ISBLANK('South Sudan 2012'!$D$51),"",'South Sudan 2012'!$D$51)</f>
        <v>No</v>
      </c>
      <c r="BQ37" s="538">
        <f>IF(ISBLANK('South Sudan 2012'!$E$51),"",'South Sudan 2012'!$E$51)</f>
        <v>0</v>
      </c>
      <c r="BR37" s="537" t="str">
        <f>IF(ISBLANK('South Sudan 2012'!$F$51),"",'South Sudan 2012'!$F$51)</f>
        <v>08/10-07/11</v>
      </c>
      <c r="BS37" s="538" t="str">
        <f>IF(ISBLANK('South Sudan 2012'!$G$51),"",'South Sudan 2012'!$G$51)</f>
        <v/>
      </c>
      <c r="BT37" s="538" t="str">
        <f>IF(ISBLANK('South Sudan 2012'!$H$51),"",'South Sudan 2012'!$H$51)</f>
        <v/>
      </c>
      <c r="BU37" s="539" t="str">
        <f>IF(ISBLANK('South Sudan 2012'!$E$52),"",'South Sudan 2012'!$E$52)</f>
        <v>Don't know</v>
      </c>
      <c r="BV37" s="538" t="str">
        <f>IF(ISBLANK('South Sudan 2012'!$H$52),"",'South Sudan 2012'!$H$52)</f>
        <v/>
      </c>
      <c r="BW37" s="541" t="str">
        <f>IF(ISBLANK('South Sudan 2012'!$F$55),"",'South Sudan 2012'!$F$55)</f>
        <v>Don't know</v>
      </c>
      <c r="BX37" s="537" t="str">
        <f>IF(ISBLANK('South Sudan 2012'!$G$55),"",'South Sudan 2012'!$G$55)</f>
        <v/>
      </c>
      <c r="BY37" s="541" t="str">
        <f>IF(ISBLANK('South Sudan 2012'!$F$56),"",'South Sudan 2012'!$F$56)</f>
        <v>N/A</v>
      </c>
      <c r="BZ37" s="537" t="str">
        <f>IF(ISBLANK('South Sudan 2012'!$G$56),"",'South Sudan 2012'!$G$56)</f>
        <v/>
      </c>
      <c r="CA37" s="537" t="str">
        <f>IF(ISBLANK('South Sudan 2012'!$F$57),"",'South Sudan 2012'!$F$57)</f>
        <v>Don't know</v>
      </c>
      <c r="CB37" s="537" t="str">
        <f>IF(ISBLANK('South Sudan 2012'!$G$57),"",'South Sudan 2012'!$G$57)</f>
        <v/>
      </c>
      <c r="CC37" s="537" t="str">
        <f>IF(ISBLANK('South Sudan 2012'!$F$59),"",'South Sudan 2012'!$F$59)</f>
        <v>N/A</v>
      </c>
      <c r="CD37" s="537" t="str">
        <f>IF(ISBLANK('South Sudan 2012'!$F$60),"",'South Sudan 2012'!$F$60)</f>
        <v>N/A</v>
      </c>
      <c r="CE37" s="537" t="str">
        <f>IF(ISBLANK('South Sudan 2012'!$F$61),"",'South Sudan 2012'!$F$61)</f>
        <v>N/A</v>
      </c>
      <c r="CF37" s="537" t="str">
        <f>IF(ISBLANK('South Sudan 2012'!$D$62),"",'South Sudan 2012'!$D$62)</f>
        <v/>
      </c>
      <c r="CG37" s="262"/>
      <c r="CH37" s="542"/>
      <c r="CI37" s="543" t="str">
        <f>IF(ISBLANK('South Sudan 2012'!$D$66),"",'South Sudan 2012'!$D$66)</f>
        <v>Yes</v>
      </c>
      <c r="CJ37" s="543" t="str">
        <f>IF(ISBLANK('South Sudan 2012'!$D$67),"",'South Sudan 2012'!$D$67)</f>
        <v>Yes</v>
      </c>
      <c r="CK37" s="543" t="str">
        <f>IF(ISBLANK('South Sudan 2012'!$D$68),"",'South Sudan 2012'!$D$68)</f>
        <v>Yes</v>
      </c>
      <c r="CL37" s="543" t="str">
        <f>IF(ISBLANK('South Sudan 2012'!$D$69),"",'South Sudan 2012'!$D$69)</f>
        <v>Yes</v>
      </c>
      <c r="CM37" s="543" t="str">
        <f>IF(ISBLANK('South Sudan 2012'!$D$70),"",'South Sudan 2012'!$D$70)</f>
        <v>Yes</v>
      </c>
      <c r="CN37" s="543" t="str">
        <f>IF(ISBLANK('South Sudan 2012'!$D$71),"",'South Sudan 2012'!$D$71)</f>
        <v>Yes</v>
      </c>
      <c r="CO37" s="543" t="str">
        <f>IF(ISBLANK('South Sudan 2012'!$D$72),"",'South Sudan 2012'!$D$72)</f>
        <v>Don't know</v>
      </c>
      <c r="CP37" s="543" t="str">
        <f>IF(ISBLANK('South Sudan 2012'!$D$73),"",'South Sudan 2012'!$D$73)</f>
        <v>Yes</v>
      </c>
      <c r="CQ37" s="543" t="str">
        <f>IF(ISBLANK('South Sudan 2012'!$D$74),"",'South Sudan 2012'!$D$74)</f>
        <v>No</v>
      </c>
      <c r="CR37" s="543" t="str">
        <f>IF(ISBLANK('South Sudan 2012'!$D$75),"",'South Sudan 2012'!$D$75)</f>
        <v>No</v>
      </c>
      <c r="CS37" s="543" t="str">
        <f>IF(ISBLANK('South Sudan 2012'!$D$76),"",'South Sudan 2012'!$D$76)</f>
        <v>Don't know</v>
      </c>
      <c r="CT37" s="543" t="str">
        <f>IF(ISBLANK('South Sudan 2012'!$D$77),"",'South Sudan 2012'!$D$77)</f>
        <v xml:space="preserve"> </v>
      </c>
      <c r="CU37" s="542"/>
      <c r="CV37" s="543" t="str">
        <f>IF(ISBLANK('South Sudan 2012'!$F$66),"",'South Sudan 2012'!$F$66)</f>
        <v>Yes</v>
      </c>
      <c r="CW37" s="543" t="str">
        <f>IF(ISBLANK('South Sudan 2012'!$F$67),"",'South Sudan 2012'!$F$67)</f>
        <v>Yes</v>
      </c>
      <c r="CX37" s="543" t="str">
        <f>IF(ISBLANK('South Sudan 2012'!$F$68),"",'South Sudan 2012'!$F$68)</f>
        <v>Don't know</v>
      </c>
      <c r="CY37" s="543" t="str">
        <f>IF(ISBLANK('South Sudan 2012'!$F$69),"",'South Sudan 2012'!$F$69)</f>
        <v>Don't know</v>
      </c>
      <c r="CZ37" s="543" t="str">
        <f>IF(ISBLANK('South Sudan 2012'!$F$70),"",'South Sudan 2012'!$F$70)</f>
        <v>Don't know</v>
      </c>
      <c r="DA37" s="543" t="str">
        <f>IF(ISBLANK('South Sudan 2012'!$F$71),"",'South Sudan 2012'!$F$71)</f>
        <v>Yes</v>
      </c>
      <c r="DB37" s="543" t="str">
        <f>IF(ISBLANK('South Sudan 2012'!$F$72),"",'South Sudan 2012'!$F$72)</f>
        <v>No</v>
      </c>
      <c r="DC37" s="543" t="str">
        <f>IF(ISBLANK('South Sudan 2012'!$F$73),"",'South Sudan 2012'!$F$73)</f>
        <v>Don't know</v>
      </c>
      <c r="DD37" s="543" t="str">
        <f>IF(ISBLANK('South Sudan 2012'!$F$74),"",'South Sudan 2012'!$F$74)</f>
        <v>No</v>
      </c>
      <c r="DE37" s="543" t="str">
        <f>IF(ISBLANK('South Sudan 2012'!$F$75),"",'South Sudan 2012'!$F$75)</f>
        <v>No</v>
      </c>
      <c r="DF37" s="543" t="str">
        <f>IF(ISBLANK('South Sudan 2012'!$F$76),"",'South Sudan 2012'!$F$76)</f>
        <v>Don't know</v>
      </c>
      <c r="DG37" s="543" t="str">
        <f>IF(ISBLANK('South Sudan 2012'!$F$77),"",'South Sudan 2012'!$F$77)</f>
        <v/>
      </c>
      <c r="DH37" s="544"/>
      <c r="DI37" s="543" t="str">
        <f>IF(ISBLANK('South Sudan 2012'!$G$66),"",'South Sudan 2012'!$G$66)</f>
        <v>Yes</v>
      </c>
      <c r="DJ37" s="543" t="str">
        <f>IF(ISBLANK('South Sudan 2012'!$G$67),"",'South Sudan 2012'!$G$67)</f>
        <v>Yes</v>
      </c>
      <c r="DK37" s="543" t="str">
        <f>IF(ISBLANK('South Sudan 2012'!$G$68),"",'South Sudan 2012'!$G$68)</f>
        <v>Yes</v>
      </c>
      <c r="DL37" s="543" t="str">
        <f>IF(ISBLANK('South Sudan 2012'!$G$69),"",'South Sudan 2012'!$G$69)</f>
        <v>Yes</v>
      </c>
      <c r="DM37" s="543" t="str">
        <f>IF(ISBLANK('South Sudan 2012'!$G$70),"",'South Sudan 2012'!$G$70)</f>
        <v>Yes</v>
      </c>
      <c r="DN37" s="543" t="str">
        <f>IF(ISBLANK('South Sudan 2012'!$G$71),"",'South Sudan 2012'!$G$71)</f>
        <v>Yes</v>
      </c>
      <c r="DO37" s="543" t="str">
        <f>IF(ISBLANK('South Sudan 2012'!$G$72),"",'South Sudan 2012'!$G$72)</f>
        <v>Yes</v>
      </c>
      <c r="DP37" s="543" t="str">
        <f>IF(ISBLANK('South Sudan 2012'!$G$73),"",'South Sudan 2012'!$G$73)</f>
        <v>Yes</v>
      </c>
      <c r="DQ37" s="543" t="str">
        <f>IF(ISBLANK('South Sudan 2012'!$G$74),"",'South Sudan 2012'!$G$74)</f>
        <v>No</v>
      </c>
      <c r="DR37" s="543" t="str">
        <f>IF(ISBLANK('South Sudan 2012'!$G$75),"",'South Sudan 2012'!$G$75)</f>
        <v>No</v>
      </c>
      <c r="DS37" s="543" t="str">
        <f>IF(ISBLANK('South Sudan 2012'!$G$76),"",'South Sudan 2012'!$G$76)</f>
        <v>Yes</v>
      </c>
      <c r="DT37" s="543" t="str">
        <f>IF(ISBLANK('South Sudan 2012'!$G$77),"",'South Sudan 2012'!$G$77)</f>
        <v/>
      </c>
      <c r="DU37" s="544"/>
      <c r="DV37" s="543" t="str">
        <f>IF(ISBLANK('South Sudan 2012'!$H$66),"",'South Sudan 2012'!$H$66)</f>
        <v>No</v>
      </c>
      <c r="DW37" s="543" t="str">
        <f>IF(ISBLANK('South Sudan 2012'!$H$67),"",'South Sudan 2012'!$H$67)</f>
        <v>No</v>
      </c>
      <c r="DX37" s="543" t="str">
        <f>IF(ISBLANK('South Sudan 2012'!$H$68),"",'South Sudan 2012'!$H$68)</f>
        <v>Don't know</v>
      </c>
      <c r="DY37" s="543" t="str">
        <f>IF(ISBLANK('South Sudan 2012'!$H$69),"",'South Sudan 2012'!$H$69)</f>
        <v>Don't know</v>
      </c>
      <c r="DZ37" s="543" t="str">
        <f>IF(ISBLANK('South Sudan 2012'!$H$70),"",'South Sudan 2012'!$H$70)</f>
        <v>Don't know</v>
      </c>
      <c r="EA37" s="543" t="str">
        <f>IF(ISBLANK('South Sudan 2012'!$H$71),"",'South Sudan 2012'!$H$71)</f>
        <v>Don't know</v>
      </c>
      <c r="EB37" s="543" t="str">
        <f>IF(ISBLANK('South Sudan 2012'!$H$72),"",'South Sudan 2012'!$H$72)</f>
        <v>Don't know</v>
      </c>
      <c r="EC37" s="543" t="str">
        <f>IF(ISBLANK('South Sudan 2012'!$H$73),"",'South Sudan 2012'!$H$73)</f>
        <v>Don't know</v>
      </c>
      <c r="ED37" s="543" t="str">
        <f>IF(ISBLANK('South Sudan 2012'!$H$74),"",'South Sudan 2012'!$H$74)</f>
        <v>No</v>
      </c>
      <c r="EE37" s="543" t="str">
        <f>IF(ISBLANK('South Sudan 2012'!$H$75),"",'South Sudan 2012'!$H$75)</f>
        <v>No</v>
      </c>
      <c r="EF37" s="543" t="str">
        <f>IF(ISBLANK('South Sudan 2012'!$H$76),"",'South Sudan 2012'!$H$76)</f>
        <v>Don't know</v>
      </c>
      <c r="EG37" s="543" t="str">
        <f>IF(ISBLANK('South Sudan 2012'!$H$77),"",'South Sudan 2012'!$H$77)</f>
        <v/>
      </c>
      <c r="EH37" s="543" t="str">
        <f>IF(ISBLANK('South Sudan 2012'!$D$78),"",'South Sudan 2012'!$D$78)</f>
        <v>USAID brought in commodities that are now being distributed by trained personnel in some facilities.</v>
      </c>
      <c r="EI37" s="545"/>
      <c r="EJ37" s="546" t="str">
        <f>IF(ISBLANK('South Sudan 2012'!$H$80),"",'South Sudan 2012'!$H$80)</f>
        <v>No</v>
      </c>
      <c r="EK37" s="546" t="str">
        <f>IF(ISBLANK('South Sudan 2012'!$C$83),"",'South Sudan 2012'!$C$83)</f>
        <v/>
      </c>
      <c r="EL37" s="546" t="str">
        <f>IF(ISBLANK('South Sudan 2012'!$D$83),"",'South Sudan 2012'!$D$83)</f>
        <v/>
      </c>
      <c r="EM37" s="546" t="str">
        <f>IF(ISBLANK('South Sudan 2012'!$F$83),"",'South Sudan 2012'!$F$83)</f>
        <v/>
      </c>
      <c r="EN37" s="546" t="str">
        <f>IF(ISBLANK('South Sudan 2012'!$G$83),"",'South Sudan 2012'!$G$83)</f>
        <v/>
      </c>
      <c r="EO37" s="546" t="str">
        <f>IF(ISBLANK('South Sudan 2012'!$F$84),"",'South Sudan 2012'!$F$84)</f>
        <v>Yes</v>
      </c>
      <c r="EP37" s="546" t="str">
        <f>IF(ISBLANK('South Sudan 2012'!$E$85),"",'South Sudan 2012'!$E$85)</f>
        <v>All</v>
      </c>
      <c r="EQ37" s="546" t="str">
        <f>IF(ISBLANK('South Sudan 2012'!$E$86),"",'South Sudan 2012'!$E$86)</f>
        <v>Variable, but usually 10 to 15% importation taxes</v>
      </c>
      <c r="ER37" s="546" t="str">
        <f>IF(ISBLANK('South Sudan 2012'!$H$87),"",'South Sudan 2012'!$H$87)</f>
        <v>Yes</v>
      </c>
      <c r="ES37" s="546" t="str">
        <f>IF(ISBLANK('South Sudan 2012'!$D$88),"",'South Sudan 2012'!$D$88)</f>
        <v>Importation taxes</v>
      </c>
      <c r="ET37" s="546" t="str">
        <f>IF(ISBLANK('South Sudan 2012'!$H$89),"",'South Sudan 2012'!$H$89)</f>
        <v>No</v>
      </c>
      <c r="EU37" s="546" t="str">
        <f>IF(ISBLANK('South Sudan 2012'!$D$90),"",'South Sudan 2012'!$D$90)</f>
        <v>The FP policy is still in the approval process.</v>
      </c>
      <c r="EV37" s="546" t="str">
        <f>IF(ISBLANK('South Sudan 2012'!$H$91),"",'South Sudan 2012'!$H$91)</f>
        <v>Don't know</v>
      </c>
      <c r="EW37" s="546" t="str">
        <f>IF(ISBLANK('South Sudan 2012'!$C$94),"",'South Sudan 2012'!$C$94)</f>
        <v/>
      </c>
      <c r="EX37" s="546" t="str">
        <f>IF(ISBLANK('South Sudan 2012'!$E$94),"",'South Sudan 2012'!$E$94)</f>
        <v/>
      </c>
      <c r="EY37" s="546" t="str">
        <f>IF(ISBLANK('South Sudan 2012'!$G$94),"",'South Sudan 2012'!$G$94)</f>
        <v/>
      </c>
      <c r="EZ37" s="546" t="str">
        <f>IF(ISBLANK('South Sudan 2012'!$C$95),"",'South Sudan 2012'!$C$95)</f>
        <v/>
      </c>
      <c r="FA37" s="546" t="str">
        <f>IF(ISBLANK('South Sudan 2012'!$E$95),"",'South Sudan 2012'!$E$95)</f>
        <v/>
      </c>
      <c r="FB37" s="546" t="str">
        <f>IF(ISBLANK('South Sudan 2012'!$G$95),"",'South Sudan 2012'!$G$95)</f>
        <v/>
      </c>
      <c r="FC37" s="546" t="str">
        <f>IF(ISBLANK('South Sudan 2012'!$C$96),"",'South Sudan 2012'!$C$96)</f>
        <v/>
      </c>
      <c r="FD37" s="546" t="str">
        <f>IF(ISBLANK('South Sudan 2012'!$E$96),"",'South Sudan 2012'!$E$96)</f>
        <v/>
      </c>
      <c r="FE37" s="546" t="str">
        <f>IF(ISBLANK('South Sudan 2012'!$G$96),"",'South Sudan 2012'!$G$96)</f>
        <v/>
      </c>
      <c r="FF37" s="550"/>
      <c r="FG37" s="546" t="str">
        <f>IF(ISBLANK('South Sudan 2012'!$D$99),"",'South Sudan 2012'!$D$99)</f>
        <v>No</v>
      </c>
      <c r="FH37" s="546" t="str">
        <f>IF(ISBLANK('South Sudan 2012'!$E$99),"",'South Sudan 2012'!$E$99)</f>
        <v>No official policies, but health care workers sometimes do not want to serve this group</v>
      </c>
      <c r="FI37" s="546" t="str">
        <f>IF(ISBLANK('South Sudan 2012'!$H$99),"",'South Sudan 2012'!$H$99)</f>
        <v>No</v>
      </c>
      <c r="FJ37" s="546" t="str">
        <f>IF(ISBLANK('South Sudan 2012'!$D$100),"",'South Sudan 2012'!$D$100)</f>
        <v>No</v>
      </c>
      <c r="FK37" s="546" t="str">
        <f>IF(ISBLANK('South Sudan 2012'!$E$100),"",'South Sudan 2012'!$E$100)</f>
        <v>No official policies, but health care workers sometimes do not want to serve this group</v>
      </c>
      <c r="FL37" s="546" t="str">
        <f>IF(ISBLANK('South Sudan 2012'!$H$100),"",'South Sudan 2012'!$H$100)</f>
        <v>No</v>
      </c>
      <c r="FM37" s="546" t="str">
        <f>IF(ISBLANK('South Sudan 2012'!$D$101),"",'South Sudan 2012'!$D$101)</f>
        <v/>
      </c>
      <c r="FN37" s="546" t="str">
        <f>IF(ISBLANK('South Sudan 2012'!$E$101),"",'South Sudan 2012'!$E$101)</f>
        <v/>
      </c>
      <c r="FO37" s="546" t="str">
        <f>IF(ISBLANK('South Sudan 2012'!$H$101),"",'South Sudan 2012'!$H$101)</f>
        <v/>
      </c>
      <c r="FP37" s="547"/>
      <c r="FQ37" s="546" t="str">
        <f>IF(ISBLANK('South Sudan 2012'!$G$104),"",'South Sudan 2012'!$G$104)</f>
        <v>No</v>
      </c>
      <c r="FR37" s="546" t="str">
        <f>IF(ISBLANK('South Sudan 2012'!$G$105),"",'South Sudan 2012'!$G$105)</f>
        <v>No</v>
      </c>
      <c r="FS37" s="546" t="str">
        <f>IF(ISBLANK('South Sudan 2012'!$G$106),"",'South Sudan 2012'!$G$106)</f>
        <v>N/A</v>
      </c>
      <c r="FT37" s="546" t="str">
        <f>IF(ISBLANK('South Sudan 2012'!$D$107),"",'South Sudan 2012'!$D$107)</f>
        <v>N/A</v>
      </c>
      <c r="FU37" s="547"/>
      <c r="FV37" s="546" t="str">
        <f>IF(ISBLANK('South Sudan 2012'!$G$109),"",'South Sudan 2012'!$G$109)</f>
        <v>Yes</v>
      </c>
      <c r="FW37" s="546" t="str">
        <f>IF(ISBLANK('South Sudan 2012'!$G$110),"",'South Sudan 2012'!$G$110)</f>
        <v>Yes</v>
      </c>
      <c r="FX37" s="546" t="str">
        <f>IF(ISBLANK('South Sudan 2012'!$G$111),"",'South Sudan 2012'!$G$111)</f>
        <v>Yes</v>
      </c>
      <c r="FY37" s="546" t="str">
        <f>IF(ISBLANK('South Sudan 2012'!$G$112),"",'South Sudan 2012'!$G$112)</f>
        <v>Yes</v>
      </c>
      <c r="FZ37" s="546" t="str">
        <f>IF(ISBLANK('South Sudan 2012'!$G$113),"",'South Sudan 2012'!$G$113)</f>
        <v>Yes</v>
      </c>
      <c r="GA37" s="546" t="str">
        <f>IF(ISBLANK('South Sudan 2012'!$G$114),"",'South Sudan 2012'!$G$114)</f>
        <v>Yes</v>
      </c>
      <c r="GB37" s="546" t="str">
        <f>IF(ISBLANK('South Sudan 2012'!$G$115),"",'South Sudan 2012'!$G$115)</f>
        <v>Yes</v>
      </c>
      <c r="GC37" s="546" t="str">
        <f>IF(ISBLANK('South Sudan 2012'!$G$116),"",'South Sudan 2012'!$G$116)</f>
        <v>Yes</v>
      </c>
      <c r="GD37" s="546" t="str">
        <f>IF(ISBLANK('South Sudan 2012'!$G$117),"",'South Sudan 2012'!$G$117)</f>
        <v>No</v>
      </c>
      <c r="GE37" s="546" t="str">
        <f>IF(ISBLANK('South Sudan 2012'!$G$118),"",'South Sudan 2012'!$G$118)</f>
        <v>No</v>
      </c>
      <c r="GF37" s="546" t="str">
        <f>IF(ISBLANK('South Sudan 2012'!$F$119),"",'South Sudan 2012'!$F$119)</f>
        <v>N/A</v>
      </c>
      <c r="GG37" s="546" t="str">
        <f>IF(ISBLANK('South Sudan 2012'!$F$120),"",'South Sudan 2012'!$F$120)</f>
        <v>The latest is 2007, we are waiting for the official 2011 update</v>
      </c>
      <c r="GH37" s="546" t="str">
        <f>IF(ISBLANK('South Sudan 2012'!$D$121),"",'South Sudan 2012'!$D$121)</f>
        <v xml:space="preserve">South Sudan Essential Medicines List </v>
      </c>
      <c r="GI37" s="546" t="str">
        <f>IF(ISBLANK('South Sudan 2012'!$D$122),"",'South Sudan 2012'!$D$122)</f>
        <v>The government is reviewing the list due to the reduction in budgets.</v>
      </c>
      <c r="GJ37" s="547"/>
      <c r="GK37" s="546" t="str">
        <f>IF(ISBLANK('South Sudan 2012'!$F$124),"",'South Sudan 2012'!$F$124)</f>
        <v>N/A</v>
      </c>
      <c r="GL37" s="546" t="str">
        <f>IF(ISBLANK('South Sudan 2012'!$G$125),"",'South Sudan 2012'!$G$125)</f>
        <v>N/A</v>
      </c>
      <c r="GM37" s="546" t="str">
        <f>IF(ISBLANK('South Sudan 2012'!$G$126),"",'South Sudan 2012'!$G$126)</f>
        <v>N/A</v>
      </c>
      <c r="GN37" s="546" t="str">
        <f>IF(ISBLANK('South Sudan 2012'!$G$127),"",'South Sudan 2012'!$G$127)</f>
        <v>N/A</v>
      </c>
      <c r="GO37" s="546" t="str">
        <f>IF(ISBLANK('South Sudan 2012'!$G$128),"",'South Sudan 2012'!$G$128)</f>
        <v>N/A</v>
      </c>
      <c r="GP37" s="546" t="str">
        <f>IF(ISBLANK('South Sudan 2012'!$D$129),"",'South Sudan 2012'!$D$129)</f>
        <v>Document not available on IMF's website</v>
      </c>
      <c r="GQ37" s="555"/>
      <c r="GR37" s="548" t="str">
        <f>IF(ISBLANK('South Sudan 2012'!$G$131),"",'South Sudan 2012'!$G$131)</f>
        <v>Don't know</v>
      </c>
      <c r="GS37" s="549"/>
      <c r="GT37" s="548" t="str">
        <f>IF(ISBLANK('South Sudan 2012'!$G$133),"",'South Sudan 2012'!$G$133)</f>
        <v>Don't know</v>
      </c>
      <c r="GU37" s="548" t="str">
        <f>IF(ISBLANK('South Sudan 2012'!$G$134),"",'South Sudan 2012'!$G$134)</f>
        <v>Don't know</v>
      </c>
      <c r="GV37" s="548" t="str">
        <f>IF(ISBLANK('South Sudan 2012'!$G$135),"",'South Sudan 2012'!$G$135)</f>
        <v>Don't know</v>
      </c>
      <c r="GW37" s="548" t="str">
        <f>IF(ISBLANK('South Sudan 2012'!$G$136),"",'South Sudan 2012'!$G$136)</f>
        <v>Don't know</v>
      </c>
      <c r="GX37" s="548" t="str">
        <f>IF(ISBLANK('South Sudan 2012'!$G$137),"",'South Sudan 2012'!$G$137)</f>
        <v>Don't know</v>
      </c>
      <c r="GY37" s="548" t="str">
        <f>IF(ISBLANK('South Sudan 2012'!$G$138),"",'South Sudan 2012'!$G$138)</f>
        <v>Don't know</v>
      </c>
      <c r="GZ37" s="548" t="str">
        <f>IF(ISBLANK('South Sudan 2012'!$G$139),"",'South Sudan 2012'!$G$139)</f>
        <v>Don't know</v>
      </c>
      <c r="HA37" s="548" t="str">
        <f>IF(ISBLANK('South Sudan 2012'!$G$140),"",'South Sudan 2012'!$G$140)</f>
        <v>Don't know</v>
      </c>
      <c r="HB37" s="548" t="str">
        <f>IF(ISBLANK('South Sudan 2012'!$G$141),"",'South Sudan 2012'!$G$141)</f>
        <v>Don't know</v>
      </c>
      <c r="HC37" s="548" t="str">
        <f>IF(ISBLANK('South Sudan 2012'!$F$142),"",'South Sudan 2012'!$F$142)</f>
        <v>N/A</v>
      </c>
      <c r="HD37" s="548" t="str">
        <f>IF(ISBLANK('South Sudan 2012'!$F$143),"",'South Sudan 2012'!$F$143)</f>
        <v>N/A</v>
      </c>
      <c r="HE37" s="549"/>
      <c r="HF37" s="548" t="str">
        <f>IF(ISBLANK('South Sudan 2012'!$G$145),"",'South Sudan 2012'!$G$145)</f>
        <v>Yes</v>
      </c>
      <c r="HG37" s="548" t="str">
        <f>IF(ISBLANK('South Sudan 2012'!$G$146),"",'South Sudan 2012'!$G$146)</f>
        <v>Yes</v>
      </c>
      <c r="HH37" s="551" t="str">
        <f>IF(ISBLANK('South Sudan 2012'!$D$147),"",'South Sudan 2012'!$D$147)</f>
        <v>Public health facilities rarely have full stocks of all methods. Condoms are more available (due to HIV), but longer-term methods are usually only available in NGOs/ private facilities.</v>
      </c>
      <c r="HI37" s="156" t="s">
        <v>504</v>
      </c>
    </row>
    <row r="38" spans="1:217" ht="39.950000000000003" customHeight="1">
      <c r="A38" s="263" t="s">
        <v>534</v>
      </c>
      <c r="B38" s="154"/>
      <c r="C38" s="536" t="str">
        <f>IF(ISBLANK('Tanzania 2012'!$H$12),"",'Tanzania 2012'!$H$12)</f>
        <v>Yes</v>
      </c>
      <c r="D38" s="536" t="str">
        <f>IF(ISBLANK('Tanzania 2012'!$D$13),"",'Tanzania 2012'!$D$13)</f>
        <v>National Contraceptive Committee</v>
      </c>
      <c r="E38" s="557"/>
      <c r="F38" s="536" t="str">
        <f>IF(ISBLANK('Tanzania 2012'!$D$15),"",'Tanzania 2012'!$D$15)</f>
        <v>Yes</v>
      </c>
      <c r="G38" s="536" t="str">
        <f>IF(ISBLANK('Tanzania 2012'!$F$15),"",'Tanzania 2012'!$F$15)</f>
        <v>Tanzana Marketing and Communications for AIDS, Reproductive Health and Child Survival (T-MARC) project, Population Services International (PSI)</v>
      </c>
      <c r="H38" s="536" t="str">
        <f>IF(ISBLANK('Tanzania 2012'!$D$16),"",'Tanzania 2012'!$D$16)</f>
        <v>Yes</v>
      </c>
      <c r="I38" s="536" t="str">
        <f>IF(ISBLANK('Tanzania 2012'!$F$16),"",'Tanzania 2012'!$F$16)</f>
        <v>John Snow, Inc. (JSI), Engender Health, Chama cha Uzazi na Malezi Bora Tanzania (UMATI) - IPPF affiliate, Marie Stopes, Pathfinder</v>
      </c>
      <c r="J38" s="536" t="str">
        <f>IF(ISBLANK('Tanzania 2012'!$D$17),"",'Tanzania 2012'!$D$17)</f>
        <v>Yes</v>
      </c>
      <c r="K38" s="536" t="str">
        <f>IF(ISBLANK('Tanzania 2012'!$F$17),"",'Tanzania 2012'!$F$17)</f>
        <v>Phillips Distributors representative of Bayer Schering Pharmaceuticals</v>
      </c>
      <c r="L38" s="536" t="str">
        <f>IF(ISBLANK('Tanzania 2012'!$D$18),"",'Tanzania 2012'!$D$18)</f>
        <v>Yes</v>
      </c>
      <c r="M38" s="536" t="str">
        <f>IF(ISBLANK('Tanzania 2012'!$F$18),"",'Tanzania 2012'!$F$18)</f>
        <v>USAID, DFID</v>
      </c>
      <c r="N38" s="536" t="str">
        <f>IF(ISBLANK('Tanzania 2012'!$D$19),"",'Tanzania 2012'!$D$19)</f>
        <v>Yes</v>
      </c>
      <c r="O38" s="536" t="str">
        <f>IF(ISBLANK('Tanzania 2012'!$F$19),"",'Tanzania 2012'!$F$19)</f>
        <v>UNFPA</v>
      </c>
      <c r="P38" s="536" t="str">
        <f>IF(ISBLANK('Tanzania 2012'!$D$20),"",'Tanzania 2012'!$D$20)</f>
        <v>Yes</v>
      </c>
      <c r="Q38" s="536" t="str">
        <f>IF(ISBLANK('Tanzania 2012'!$F$20),"",'Tanzania 2012'!$F$20)</f>
        <v>Reproductive and Child Health Services (RCHS), National  AIDS Control Programme (NACP)</v>
      </c>
      <c r="R38" s="536" t="str">
        <f>IF(ISBLANK('Tanzania 2012'!$D$21),"",'Tanzania 2012'!$D$21)</f>
        <v>Yes</v>
      </c>
      <c r="S38" s="536" t="str">
        <f>IF(ISBLANK('Tanzania 2012'!$F$21),"",'Tanzania 2012'!$F$21)</f>
        <v>Medical Stores Department (MSD)</v>
      </c>
      <c r="T38" s="536" t="str">
        <f>IF(ISBLANK('Tanzania 2012'!$D$22),"",'Tanzania 2012'!$D$22)</f>
        <v>No</v>
      </c>
      <c r="U38" s="536" t="str">
        <f>IF(ISBLANK('Tanzania 2012'!$F$22),"",'Tanzania 2012'!$F$22)</f>
        <v/>
      </c>
      <c r="V38" s="536" t="str">
        <f>IF(ISBLANK('Tanzania 2012'!$D$23),"",'Tanzania 2012'!$D$23)</f>
        <v>No</v>
      </c>
      <c r="W38" s="536" t="str">
        <f>IF(ISBLANK('Tanzania 2012'!$F$23),"",'Tanzania 2012'!$F$23)</f>
        <v/>
      </c>
      <c r="X38" s="536" t="str">
        <f>IF(ISBLANK('Tanzania 2012'!$H$24),"",'Tanzania 2012'!$H$24)</f>
        <v>1-2 times</v>
      </c>
      <c r="Y38" s="536" t="str">
        <f>IF(ISBLANK('Tanzania 2012'!$H$25),"",'Tanzania 2012'!$H$25)</f>
        <v>No</v>
      </c>
      <c r="Z38" s="536" t="str">
        <f>IF(ISBLANK('Tanzania 2012'!$D$26),"",'Tanzania 2012'!$D$26)</f>
        <v>Yes</v>
      </c>
      <c r="AA38" s="536" t="str">
        <f>IF(ISBLANK('Tanzania 2012'!$F$26),"",'Tanzania 2012'!$F$26)</f>
        <v>Health Policy Initiative (Futures Group)</v>
      </c>
      <c r="AB38" s="536" t="str">
        <f>IF(ISBLANK('Tanzania 2012'!$H$26),"",'Tanzania 2012'!$H$26)</f>
        <v>Country Representative</v>
      </c>
      <c r="AC38" s="155"/>
      <c r="AD38" s="537" t="str">
        <f>IF(ISBLANK('Tanzania 2012'!$F$28),"",'Tanzania 2012'!$F$28)</f>
        <v>July</v>
      </c>
      <c r="AE38" s="537" t="str">
        <f>IF(ISBLANK('Tanzania 2012'!$H$28),"",'Tanzania 2012'!$H$28)</f>
        <v>June</v>
      </c>
      <c r="AF38" s="538">
        <f>IF(ISBLANK('Tanzania 2012'!$G$29),"",'Tanzania 2012'!$G$29)</f>
        <v>16904586</v>
      </c>
      <c r="AG38" s="535" t="str">
        <f>IF(ISBLANK('Tanzania 2012'!$E$30),"",'Tanzania 2012'!$E$30)</f>
        <v>07/10 - 06/11</v>
      </c>
      <c r="AH38" s="535" t="str">
        <f>IF(ISBLANK('Tanzania 2012'!$G$30),"",'Tanzania 2012'!$G$30)</f>
        <v>John Snow, Inc. and Reproductive and Child Health section</v>
      </c>
      <c r="AI38" s="535" t="str">
        <f>IF(ISBLANK('Tanzania 2012'!$H$31),"",'Tanzania 2012'!$H$31)</f>
        <v>Yes</v>
      </c>
      <c r="AJ38" s="538" t="str">
        <f>IF(ISBLANK('Tanzania 2012'!$H$32),"",'Tanzania 2012'!$H$32)</f>
        <v>Yes</v>
      </c>
      <c r="AK38" s="538">
        <f>IF(ISBLANK('Tanzania 2012'!$E$35),"",'Tanzania 2012'!$E$35)</f>
        <v>2187500</v>
      </c>
      <c r="AL38" s="537" t="str">
        <f>IF(ISBLANK('Tanzania 2012'!$F$35),"",'Tanzania 2012'!$F$35)</f>
        <v>07/10 - 06/11</v>
      </c>
      <c r="AM38" s="537" t="str">
        <f>IF(ISBLANK('Tanzania 2012'!$G$35),"",'Tanzania 2012'!$G$35)</f>
        <v>Ministry of Health and Social Welfare (RCHS)</v>
      </c>
      <c r="AN38" s="537" t="str">
        <f>IF(ISBLANK('Tanzania 2012'!$H$35),"",'Tanzania 2012'!$H$35)</f>
        <v/>
      </c>
      <c r="AO38" s="537" t="str">
        <f>IF(ISBLANK('Tanzania 2012'!$H$37),"",'Tanzania 2012'!$H$37)</f>
        <v>Yes</v>
      </c>
      <c r="AP38" s="537" t="str">
        <f>IF(ISBLANK('Tanzania 2012'!$D$40),"",'Tanzania 2012'!$D$40)</f>
        <v>Yes</v>
      </c>
      <c r="AQ38" s="537" t="str">
        <f>IF(ISBLANK('Tanzania 2012'!$D$41),"",'Tanzania 2012'!$D$41)</f>
        <v>Don't know</v>
      </c>
      <c r="AR38" s="538">
        <f>IF(ISBLANK('Tanzania 2012'!$E$40),"",'Tanzania 2012'!$E$40)</f>
        <v>692779</v>
      </c>
      <c r="AS38" s="538" t="str">
        <f>IF(ISBLANK('Tanzania 2012'!$F$40),"",'Tanzania 2012'!$F$40)</f>
        <v>07/10 - 06/11</v>
      </c>
      <c r="AT38" s="538" t="str">
        <f>IF(ISBLANK('Tanzania 2012'!$G$40),"",'Tanzania 2012'!$G$40)</f>
        <v>PipeLine</v>
      </c>
      <c r="AU38" s="537" t="str">
        <f>IF(ISBLANK('Tanzania 2012'!$H$40),"",'Tanzania 2012'!$H$40)</f>
        <v/>
      </c>
      <c r="AV38" s="537" t="str">
        <f>IF(ISBLANK('Tanzania 2012'!$D$42),"",'Tanzania 2012'!$D$42)</f>
        <v>Yes</v>
      </c>
      <c r="AW38" s="538" t="str">
        <f>IF(ISBLANK('Tanzania 2012'!$D$43),"",'Tanzania 2012'!$D$43)</f>
        <v>Don't know</v>
      </c>
      <c r="AX38" s="538">
        <f>IF(ISBLANK('Tanzania 2012'!$E$42),"",'Tanzania 2012'!$E$42)</f>
        <v>4107206</v>
      </c>
      <c r="AY38" s="538" t="str">
        <f>IF(ISBLANK('Tanzania 2012'!$F$42),"",'Tanzania 2012'!$F$42)</f>
        <v>07/10 - 06/11</v>
      </c>
      <c r="AZ38" s="538" t="str">
        <f>IF(ISBLANK('Tanzania 2012'!$G$42),"",'Tanzania 2012'!$G$42)</f>
        <v>PipeLine</v>
      </c>
      <c r="BA38" s="537" t="str">
        <f>IF(ISBLANK('Tanzania 2012'!$H$42),"",'Tanzania 2012'!$H$42)</f>
        <v/>
      </c>
      <c r="BB38" s="539">
        <f>IF(ISBLANK('Tanzania 2012'!$E$44),"",'Tanzania 2012'!$E$44)</f>
        <v>4799985</v>
      </c>
      <c r="BC38" s="537" t="str">
        <f>IF(ISBLANK('Tanzania 2012'!$H$44),"",'Tanzania 2012'!$H$44)</f>
        <v/>
      </c>
      <c r="BD38" s="540"/>
      <c r="BE38" s="537" t="str">
        <f>IF(ISBLANK('Tanzania 2012'!$D$48),"",'Tanzania 2012'!$D$48)</f>
        <v>Yes</v>
      </c>
      <c r="BF38" s="538" t="str">
        <f>IF(ISBLANK('Tanzania 2012'!$D$49),"",'Tanzania 2012'!$D$49)</f>
        <v>UNFPA, USAID, and Global Fund</v>
      </c>
      <c r="BG38" s="538">
        <f>IF(ISBLANK('Tanzania 2012'!$E$48),"",'Tanzania 2012'!$E$48)</f>
        <v>6544413</v>
      </c>
      <c r="BH38" s="538" t="str">
        <f>IF(ISBLANK('Tanzania 2012'!$F$48),"",'Tanzania 2012'!$F$48)</f>
        <v>07/10 - 06/11</v>
      </c>
      <c r="BI38" s="538" t="str">
        <f>IF(ISBLANK('Tanzania 2012'!$G$48),"",'Tanzania 2012'!$G$48)</f>
        <v>PipeLine</v>
      </c>
      <c r="BJ38" s="537" t="str">
        <f>IF(ISBLANK('Tanzania 2012'!$H$48),"",'Tanzania 2012'!$H$48)</f>
        <v/>
      </c>
      <c r="BK38" s="537" t="str">
        <f>IF(ISBLANK('Tanzania 2012'!$D$50),"",'Tanzania 2012'!$D$50)</f>
        <v>Yes</v>
      </c>
      <c r="BL38" s="538">
        <f>IF(ISBLANK('Tanzania 2012'!$E$50),"",'Tanzania 2012'!$E$50)</f>
        <v>709440</v>
      </c>
      <c r="BM38" s="538" t="str">
        <f>IF(ISBLANK('Tanzania 2012'!$F$50),"",'Tanzania 2012'!$F$50)</f>
        <v>07/10 - 06/11</v>
      </c>
      <c r="BN38" s="538" t="str">
        <f>IF(ISBLANK('Tanzania 2012'!$G$50),"",'Tanzania 2012'!$G$50)</f>
        <v>PipeLine</v>
      </c>
      <c r="BO38" s="538" t="str">
        <f>IF(ISBLANK('Tanzania 2012'!$H$50),"",'Tanzania 2012'!$H$50)</f>
        <v/>
      </c>
      <c r="BP38" s="537" t="str">
        <f>IF(ISBLANK('Tanzania 2012'!$D$51),"",'Tanzania 2012'!$D$51)</f>
        <v>No</v>
      </c>
      <c r="BQ38" s="538">
        <f>IF(ISBLANK('Tanzania 2012'!$E$51),"",'Tanzania 2012'!$E$51)</f>
        <v>0</v>
      </c>
      <c r="BR38" s="537" t="str">
        <f>IF(ISBLANK('Tanzania 2012'!$F$51),"",'Tanzania 2012'!$F$51)</f>
        <v>7/10 - 06/11</v>
      </c>
      <c r="BS38" s="538" t="str">
        <f>IF(ISBLANK('Tanzania 2012'!$G$51),"",'Tanzania 2012'!$G$51)</f>
        <v/>
      </c>
      <c r="BT38" s="538" t="str">
        <f>IF(ISBLANK('Tanzania 2012'!$H$51),"",'Tanzania 2012'!$H$51)</f>
        <v/>
      </c>
      <c r="BU38" s="539">
        <f>IF(ISBLANK('Tanzania 2012'!$E$52),"",'Tanzania 2012'!$E$52)</f>
        <v>7253853</v>
      </c>
      <c r="BV38" s="538" t="str">
        <f>IF(ISBLANK('Tanzania 2012'!$H$52),"",'Tanzania 2012'!$H$52)</f>
        <v/>
      </c>
      <c r="BW38" s="541">
        <f>IF(ISBLANK('Tanzania 2012'!$F$55),"",'Tanzania 2012'!$F$55)</f>
        <v>0.39821217109438506</v>
      </c>
      <c r="BX38" s="537" t="str">
        <f>IF(ISBLANK('Tanzania 2012'!$G$55),"",'Tanzania 2012'!$G$55)</f>
        <v/>
      </c>
      <c r="BY38" s="541">
        <f>IF(ISBLANK('Tanzania 2012'!$F$56),"",'Tanzania 2012'!$F$56)</f>
        <v>0.7130513577794807</v>
      </c>
      <c r="BZ38" s="537" t="str">
        <f>IF(ISBLANK('Tanzania 2012'!$G$56),"",'Tanzania 2012'!$G$56)</f>
        <v/>
      </c>
      <c r="CA38" s="537" t="str">
        <f>IF(ISBLANK('Tanzania 2012'!$F$57),"",'Tanzania 2012'!$F$57)</f>
        <v/>
      </c>
      <c r="CB38" s="537" t="str">
        <f>IF(ISBLANK('Tanzania 2012'!$G$57),"",'Tanzania 2012'!$G$57)</f>
        <v/>
      </c>
      <c r="CC38" s="537" t="str">
        <f>IF(ISBLANK('Tanzania 2012'!$F$59),"",'Tanzania 2012'!$F$59)</f>
        <v>The government (e.g., Central Medical Stores, MOH logistics unit, MOH procurement unit)</v>
      </c>
      <c r="CD38" s="537" t="str">
        <f>IF(ISBLANK('Tanzania 2012'!$F$60),"",'Tanzania 2012'!$F$60)</f>
        <v>Medical Stores Department</v>
      </c>
      <c r="CE38" s="537" t="str">
        <f>IF(ISBLANK('Tanzania 2012'!$F$61),"",'Tanzania 2012'!$F$61)</f>
        <v>Yes</v>
      </c>
      <c r="CF38" s="537" t="str">
        <f>IF(ISBLANK('Tanzania 2012'!$D$62),"",'Tanzania 2012'!$D$62)</f>
        <v/>
      </c>
      <c r="CG38" s="262"/>
      <c r="CH38" s="542"/>
      <c r="CI38" s="543" t="str">
        <f>IF(ISBLANK('Tanzania 2012'!$D$66),"",'Tanzania 2012'!$D$66)</f>
        <v>Yes</v>
      </c>
      <c r="CJ38" s="543" t="str">
        <f>IF(ISBLANK('Tanzania 2012'!$D$67),"",'Tanzania 2012'!$D$67)</f>
        <v>Yes</v>
      </c>
      <c r="CK38" s="543" t="str">
        <f>IF(ISBLANK('Tanzania 2012'!$D$68),"",'Tanzania 2012'!$D$68)</f>
        <v>Yes</v>
      </c>
      <c r="CL38" s="543" t="str">
        <f>IF(ISBLANK('Tanzania 2012'!$D$69),"",'Tanzania 2012'!$D$69)</f>
        <v>Yes</v>
      </c>
      <c r="CM38" s="543" t="str">
        <f>IF(ISBLANK('Tanzania 2012'!$D$70),"",'Tanzania 2012'!$D$70)</f>
        <v>Yes</v>
      </c>
      <c r="CN38" s="543" t="str">
        <f>IF(ISBLANK('Tanzania 2012'!$D$71),"",'Tanzania 2012'!$D$71)</f>
        <v>Yes</v>
      </c>
      <c r="CO38" s="543" t="str">
        <f>IF(ISBLANK('Tanzania 2012'!$D$72),"",'Tanzania 2012'!$D$72)</f>
        <v>Yes</v>
      </c>
      <c r="CP38" s="543" t="str">
        <f>IF(ISBLANK('Tanzania 2012'!$D$73),"",'Tanzania 2012'!$D$73)</f>
        <v>Yes</v>
      </c>
      <c r="CQ38" s="543" t="str">
        <f>IF(ISBLANK('Tanzania 2012'!$D$74),"",'Tanzania 2012'!$D$74)</f>
        <v>Yes</v>
      </c>
      <c r="CR38" s="543" t="str">
        <f>IF(ISBLANK('Tanzania 2012'!$D$75),"",'Tanzania 2012'!$D$75)</f>
        <v>Yes</v>
      </c>
      <c r="CS38" s="543" t="str">
        <f>IF(ISBLANK('Tanzania 2012'!$D$76),"",'Tanzania 2012'!$D$76)</f>
        <v>No</v>
      </c>
      <c r="CT38" s="543" t="str">
        <f>IF(ISBLANK('Tanzania 2012'!$D$77),"",'Tanzania 2012'!$D$77)</f>
        <v/>
      </c>
      <c r="CU38" s="542"/>
      <c r="CV38" s="543" t="str">
        <f>IF(ISBLANK('Tanzania 2012'!$F$66),"",'Tanzania 2012'!$F$66)</f>
        <v>Yes</v>
      </c>
      <c r="CW38" s="543" t="str">
        <f>IF(ISBLANK('Tanzania 2012'!$F$67),"",'Tanzania 2012'!$F$67)</f>
        <v>Yes</v>
      </c>
      <c r="CX38" s="543" t="str">
        <f>IF(ISBLANK('Tanzania 2012'!$F$68),"",'Tanzania 2012'!$F$68)</f>
        <v>Yes</v>
      </c>
      <c r="CY38" s="543" t="str">
        <f>IF(ISBLANK('Tanzania 2012'!$F$69),"",'Tanzania 2012'!$F$69)</f>
        <v>Yes</v>
      </c>
      <c r="CZ38" s="543" t="str">
        <f>IF(ISBLANK('Tanzania 2012'!$F$70),"",'Tanzania 2012'!$F$70)</f>
        <v>Yes</v>
      </c>
      <c r="DA38" s="543" t="str">
        <f>IF(ISBLANK('Tanzania 2012'!$F$71),"",'Tanzania 2012'!$F$71)</f>
        <v>Yes</v>
      </c>
      <c r="DB38" s="543" t="str">
        <f>IF(ISBLANK('Tanzania 2012'!$F$72),"",'Tanzania 2012'!$F$72)</f>
        <v>No</v>
      </c>
      <c r="DC38" s="543" t="str">
        <f>IF(ISBLANK('Tanzania 2012'!$F$73),"",'Tanzania 2012'!$F$73)</f>
        <v>No</v>
      </c>
      <c r="DD38" s="543" t="str">
        <f>IF(ISBLANK('Tanzania 2012'!$F$74),"",'Tanzania 2012'!$F$74)</f>
        <v>Yes</v>
      </c>
      <c r="DE38" s="543" t="str">
        <f>IF(ISBLANK('Tanzania 2012'!$F$75),"",'Tanzania 2012'!$F$75)</f>
        <v>Yes</v>
      </c>
      <c r="DF38" s="543" t="str">
        <f>IF(ISBLANK('Tanzania 2012'!$F$76),"",'Tanzania 2012'!$F$76)</f>
        <v>No</v>
      </c>
      <c r="DG38" s="543" t="str">
        <f>IF(ISBLANK('Tanzania 2012'!$F$77),"",'Tanzania 2012'!$F$77)</f>
        <v/>
      </c>
      <c r="DH38" s="544"/>
      <c r="DI38" s="543" t="str">
        <f>IF(ISBLANK('Tanzania 2012'!$G$66),"",'Tanzania 2012'!$G$66)</f>
        <v>Yes</v>
      </c>
      <c r="DJ38" s="543" t="str">
        <f>IF(ISBLANK('Tanzania 2012'!$G$67),"",'Tanzania 2012'!$G$67)</f>
        <v>Yes</v>
      </c>
      <c r="DK38" s="543" t="str">
        <f>IF(ISBLANK('Tanzania 2012'!$G$68),"",'Tanzania 2012'!$G$68)</f>
        <v>Yes</v>
      </c>
      <c r="DL38" s="543" t="str">
        <f>IF(ISBLANK('Tanzania 2012'!$G$69),"",'Tanzania 2012'!$G$69)</f>
        <v>Yes</v>
      </c>
      <c r="DM38" s="543" t="str">
        <f>IF(ISBLANK('Tanzania 2012'!$G$70),"",'Tanzania 2012'!$G$70)</f>
        <v>Yes</v>
      </c>
      <c r="DN38" s="543" t="str">
        <f>IF(ISBLANK('Tanzania 2012'!$G$71),"",'Tanzania 2012'!$G$71)</f>
        <v>Yes</v>
      </c>
      <c r="DO38" s="543" t="str">
        <f>IF(ISBLANK('Tanzania 2012'!$G$72),"",'Tanzania 2012'!$G$72)</f>
        <v>Yes</v>
      </c>
      <c r="DP38" s="543" t="str">
        <f>IF(ISBLANK('Tanzania 2012'!$G$73),"",'Tanzania 2012'!$G$73)</f>
        <v>No</v>
      </c>
      <c r="DQ38" s="543" t="str">
        <f>IF(ISBLANK('Tanzania 2012'!$G$74),"",'Tanzania 2012'!$G$74)</f>
        <v>Yes</v>
      </c>
      <c r="DR38" s="543" t="str">
        <f>IF(ISBLANK('Tanzania 2012'!$G$75),"",'Tanzania 2012'!$G$75)</f>
        <v>Yes</v>
      </c>
      <c r="DS38" s="543" t="str">
        <f>IF(ISBLANK('Tanzania 2012'!$G$76),"",'Tanzania 2012'!$G$76)</f>
        <v>Don't know</v>
      </c>
      <c r="DT38" s="543" t="str">
        <f>IF(ISBLANK('Tanzania 2012'!$G$77),"",'Tanzania 2012'!$G$77)</f>
        <v/>
      </c>
      <c r="DU38" s="544"/>
      <c r="DV38" s="543" t="str">
        <f>IF(ISBLANK('Tanzania 2012'!$H$66),"",'Tanzania 2012'!$H$66)</f>
        <v>Yes</v>
      </c>
      <c r="DW38" s="543" t="str">
        <f>IF(ISBLANK('Tanzania 2012'!$H$67),"",'Tanzania 2012'!$H$67)</f>
        <v>Yes</v>
      </c>
      <c r="DX38" s="543" t="str">
        <f>IF(ISBLANK('Tanzania 2012'!$H$68),"",'Tanzania 2012'!$H$68)</f>
        <v>Yes</v>
      </c>
      <c r="DY38" s="543" t="str">
        <f>IF(ISBLANK('Tanzania 2012'!$H$69),"",'Tanzania 2012'!$H$69)</f>
        <v>Yes</v>
      </c>
      <c r="DZ38" s="543" t="str">
        <f>IF(ISBLANK('Tanzania 2012'!$H$70),"",'Tanzania 2012'!$H$70)</f>
        <v>Yes</v>
      </c>
      <c r="EA38" s="543" t="str">
        <f>IF(ISBLANK('Tanzania 2012'!$H$71),"",'Tanzania 2012'!$H$71)</f>
        <v>Yes</v>
      </c>
      <c r="EB38" s="543" t="str">
        <f>IF(ISBLANK('Tanzania 2012'!$H$72),"",'Tanzania 2012'!$H$72)</f>
        <v>Yes</v>
      </c>
      <c r="EC38" s="543" t="str">
        <f>IF(ISBLANK('Tanzania 2012'!$H$73),"",'Tanzania 2012'!$H$73)</f>
        <v>Yes</v>
      </c>
      <c r="ED38" s="543" t="str">
        <f>IF(ISBLANK('Tanzania 2012'!$H$74),"",'Tanzania 2012'!$H$74)</f>
        <v>No</v>
      </c>
      <c r="EE38" s="543" t="str">
        <f>IF(ISBLANK('Tanzania 2012'!$H$75),"",'Tanzania 2012'!$H$75)</f>
        <v>No</v>
      </c>
      <c r="EF38" s="543" t="str">
        <f>IF(ISBLANK('Tanzania 2012'!$H$76),"",'Tanzania 2012'!$H$76)</f>
        <v>No</v>
      </c>
      <c r="EG38" s="543" t="str">
        <f>IF(ISBLANK('Tanzania 2012'!$H$77),"",'Tanzania 2012'!$H$77)</f>
        <v/>
      </c>
      <c r="EH38" s="543" t="str">
        <f>IF(ISBLANK('Tanzania 2012'!$D$78),"",'Tanzania 2012'!$D$78)</f>
        <v/>
      </c>
      <c r="EI38" s="545"/>
      <c r="EJ38" s="546" t="str">
        <f>IF(ISBLANK('Tanzania 2012'!$H$80),"",'Tanzania 2012'!$H$80)</f>
        <v>No</v>
      </c>
      <c r="EK38" s="546" t="str">
        <f>IF(ISBLANK('Tanzania 2012'!$C$83),"",'Tanzania 2012'!$C$83)</f>
        <v/>
      </c>
      <c r="EL38" s="546" t="str">
        <f>IF(ISBLANK('Tanzania 2012'!$D$83),"",'Tanzania 2012'!$D$83)</f>
        <v/>
      </c>
      <c r="EM38" s="546" t="str">
        <f>IF(ISBLANK('Tanzania 2012'!$F$83),"",'Tanzania 2012'!$F$83)</f>
        <v/>
      </c>
      <c r="EN38" s="546" t="str">
        <f>IF(ISBLANK('Tanzania 2012'!$G$83),"",'Tanzania 2012'!$G$83)</f>
        <v/>
      </c>
      <c r="EO38" s="546" t="str">
        <f>IF(ISBLANK('Tanzania 2012'!$F$84),"",'Tanzania 2012'!$F$84)</f>
        <v>No</v>
      </c>
      <c r="EP38" s="546" t="str">
        <f>IF(ISBLANK('Tanzania 2012'!$E$85),"",'Tanzania 2012'!$E$85)</f>
        <v>N/A</v>
      </c>
      <c r="EQ38" s="546" t="str">
        <f>IF(ISBLANK('Tanzania 2012'!$E$86),"",'Tanzania 2012'!$E$86)</f>
        <v>N/A</v>
      </c>
      <c r="ER38" s="546" t="str">
        <f>IF(ISBLANK('Tanzania 2012'!$H$87),"",'Tanzania 2012'!$H$87)</f>
        <v>Yes</v>
      </c>
      <c r="ES38" s="546" t="str">
        <f>IF(ISBLANK('Tanzania 2012'!$D$88),"",'Tanzania 2012'!$D$88)</f>
        <v>Brand specific adversting for oral contraceptives is not allowed since oral contraceptives are considered a prescription-only product.</v>
      </c>
      <c r="ET38" s="546" t="str">
        <f>IF(ISBLANK('Tanzania 2012'!$H$89),"",'Tanzania 2012'!$H$89)</f>
        <v>No</v>
      </c>
      <c r="EU38" s="546" t="str">
        <f>IF(ISBLANK('Tanzania 2012'!$D$90),"",'Tanzania 2012'!$D$90)</f>
        <v>N/A</v>
      </c>
      <c r="EV38" s="546" t="str">
        <f>IF(ISBLANK('Tanzania 2012'!$H$91),"",'Tanzania 2012'!$H$91)</f>
        <v>Yes</v>
      </c>
      <c r="EW38" s="546" t="str">
        <f>IF(ISBLANK('Tanzania 2012'!$C$94),"",'Tanzania 2012'!$C$94)</f>
        <v>Oral contraceptives</v>
      </c>
      <c r="EX38" s="546" t="str">
        <f>IF(ISBLANK('Tanzania 2012'!$E$94),"",'Tanzania 2012'!$E$94)</f>
        <v>N/A</v>
      </c>
      <c r="EY38" s="546" t="str">
        <f>IF(ISBLANK('Tanzania 2012'!$G$94),"",'Tanzania 2012'!$G$94)</f>
        <v>Restricted to pharmacies and accredited drug dispensing outlets (Addos)</v>
      </c>
      <c r="EZ38" s="546" t="str">
        <f>IF(ISBLANK('Tanzania 2012'!$C$95),"",'Tanzania 2012'!$C$95)</f>
        <v>Implants and IUDs</v>
      </c>
      <c r="FA38" s="546" t="str">
        <f>IF(ISBLANK('Tanzania 2012'!$E$95),"",'Tanzania 2012'!$E$95)</f>
        <v>Restricted to public health nurse or higher grade MOH staff</v>
      </c>
      <c r="FB38" s="546" t="str">
        <f>IF(ISBLANK('Tanzania 2012'!$G$95),"",'Tanzania 2012'!$G$95)</f>
        <v>N/A</v>
      </c>
      <c r="FC38" s="546" t="str">
        <f>IF(ISBLANK('Tanzania 2012'!$C$96),"",'Tanzania 2012'!$C$96)</f>
        <v/>
      </c>
      <c r="FD38" s="546" t="str">
        <f>IF(ISBLANK('Tanzania 2012'!$E$96),"",'Tanzania 2012'!$E$96)</f>
        <v/>
      </c>
      <c r="FE38" s="546" t="str">
        <f>IF(ISBLANK('Tanzania 2012'!$G$96),"",'Tanzania 2012'!$G$96)</f>
        <v/>
      </c>
      <c r="FF38" s="550"/>
      <c r="FG38" s="546" t="str">
        <f>IF(ISBLANK('Tanzania 2012'!$D$99),"",'Tanzania 2012'!$D$99)</f>
        <v>No</v>
      </c>
      <c r="FH38" s="546" t="str">
        <f>IF(ISBLANK('Tanzania 2012'!$E$99),"",'Tanzania 2012'!$E$99)</f>
        <v/>
      </c>
      <c r="FI38" s="546" t="str">
        <f>IF(ISBLANK('Tanzania 2012'!$H$99),"",'Tanzania 2012'!$H$99)</f>
        <v/>
      </c>
      <c r="FJ38" s="546" t="str">
        <f>IF(ISBLANK('Tanzania 2012'!$D$100),"",'Tanzania 2012'!$D$100)</f>
        <v>No</v>
      </c>
      <c r="FK38" s="546" t="str">
        <f>IF(ISBLANK('Tanzania 2012'!$E$100),"",'Tanzania 2012'!$E$100)</f>
        <v/>
      </c>
      <c r="FL38" s="546" t="str">
        <f>IF(ISBLANK('Tanzania 2012'!$H$100),"",'Tanzania 2012'!$H$100)</f>
        <v/>
      </c>
      <c r="FM38" s="546" t="str">
        <f>IF(ISBLANK('Tanzania 2012'!$D$101),"",'Tanzania 2012'!$D$101)</f>
        <v>No</v>
      </c>
      <c r="FN38" s="546" t="str">
        <f>IF(ISBLANK('Tanzania 2012'!$E$101),"",'Tanzania 2012'!$E$101)</f>
        <v/>
      </c>
      <c r="FO38" s="546" t="str">
        <f>IF(ISBLANK('Tanzania 2012'!$H$101),"",'Tanzania 2012'!$H$101)</f>
        <v/>
      </c>
      <c r="FP38" s="547"/>
      <c r="FQ38" s="546" t="str">
        <f>IF(ISBLANK('Tanzania 2012'!$G$104),"",'Tanzania 2012'!$G$104)</f>
        <v>No</v>
      </c>
      <c r="FR38" s="546" t="str">
        <f>IF(ISBLANK('Tanzania 2012'!$G$105),"",'Tanzania 2012'!$G$105)</f>
        <v>No</v>
      </c>
      <c r="FS38" s="546" t="str">
        <f>IF(ISBLANK('Tanzania 2012'!$G$106),"",'Tanzania 2012'!$G$106)</f>
        <v>N/A</v>
      </c>
      <c r="FT38" s="546" t="str">
        <f>IF(ISBLANK('Tanzania 2012'!$D$107),"",'Tanzania 2012'!$D$107)</f>
        <v>N/A</v>
      </c>
      <c r="FU38" s="547"/>
      <c r="FV38" s="546" t="str">
        <f>IF(ISBLANK('Tanzania 2012'!$G$109),"",'Tanzania 2012'!$G$109)</f>
        <v>Yes</v>
      </c>
      <c r="FW38" s="546" t="str">
        <f>IF(ISBLANK('Tanzania 2012'!$G$110),"",'Tanzania 2012'!$G$110)</f>
        <v>Yes</v>
      </c>
      <c r="FX38" s="546" t="str">
        <f>IF(ISBLANK('Tanzania 2012'!$G$111),"",'Tanzania 2012'!$G$111)</f>
        <v>Yes</v>
      </c>
      <c r="FY38" s="546" t="str">
        <f>IF(ISBLANK('Tanzania 2012'!$G$112),"",'Tanzania 2012'!$G$112)</f>
        <v>Yes</v>
      </c>
      <c r="FZ38" s="546" t="str">
        <f>IF(ISBLANK('Tanzania 2012'!$G$113),"",'Tanzania 2012'!$G$113)</f>
        <v>Yes</v>
      </c>
      <c r="GA38" s="546" t="str">
        <f>IF(ISBLANK('Tanzania 2012'!$G$114),"",'Tanzania 2012'!$G$114)</f>
        <v>Yes</v>
      </c>
      <c r="GB38" s="546" t="str">
        <f>IF(ISBLANK('Tanzania 2012'!$G$115),"",'Tanzania 2012'!$G$115)</f>
        <v>No</v>
      </c>
      <c r="GC38" s="546" t="str">
        <f>IF(ISBLANK('Tanzania 2012'!$G$116),"",'Tanzania 2012'!$G$116)</f>
        <v>No</v>
      </c>
      <c r="GD38" s="546" t="str">
        <f>IF(ISBLANK('Tanzania 2012'!$G$117),"",'Tanzania 2012'!$G$117)</f>
        <v>No</v>
      </c>
      <c r="GE38" s="546" t="str">
        <f>IF(ISBLANK('Tanzania 2012'!$G$118),"",'Tanzania 2012'!$G$118)</f>
        <v>No</v>
      </c>
      <c r="GF38" s="546" t="str">
        <f>IF(ISBLANK('Tanzania 2012'!$F$119),"",'Tanzania 2012'!$F$119)</f>
        <v>N/A</v>
      </c>
      <c r="GG38" s="546">
        <f>IF(ISBLANK('Tanzania 2012'!$F$120),"",'Tanzania 2012'!$F$120)</f>
        <v>2007</v>
      </c>
      <c r="GH38" s="546" t="str">
        <f>IF(ISBLANK('Tanzania 2012'!$D$121),"",'Tanzania 2012'!$D$121)</f>
        <v>National Essential Medicines List</v>
      </c>
      <c r="GI38" s="546" t="str">
        <f>IF(ISBLANK('Tanzania 2012'!$D$122),"",'Tanzania 2012'!$D$122)</f>
        <v/>
      </c>
      <c r="GJ38" s="547"/>
      <c r="GK38" s="546">
        <f>IF(ISBLANK('Tanzania 2012'!$F$124),"",'Tanzania 2012'!$F$124)</f>
        <v>2010</v>
      </c>
      <c r="GL38" s="546" t="str">
        <f>IF(ISBLANK('Tanzania 2012'!$G$125),"",'Tanzania 2012'!$G$125)</f>
        <v>No</v>
      </c>
      <c r="GM38" s="546" t="str">
        <f>IF(ISBLANK('Tanzania 2012'!$G$126),"",'Tanzania 2012'!$G$126)</f>
        <v>Yes</v>
      </c>
      <c r="GN38" s="546" t="str">
        <f>IF(ISBLANK('Tanzania 2012'!$G$127),"",'Tanzania 2012'!$G$127)</f>
        <v>No</v>
      </c>
      <c r="GO38" s="546" t="str">
        <f>IF(ISBLANK('Tanzania 2012'!$G$128),"",'Tanzania 2012'!$G$128)</f>
        <v>No</v>
      </c>
      <c r="GP38" s="546" t="str">
        <f>IF(ISBLANK('Tanzania 2012'!$D$129),"",'Tanzania 2012'!$D$129)</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GQ38" s="555"/>
      <c r="GR38" s="548" t="str">
        <f>IF(ISBLANK('Tanzania 2012'!$G$131),"",'Tanzania 2012'!$G$131)</f>
        <v>Yes</v>
      </c>
      <c r="GS38" s="549"/>
      <c r="GT38" s="548" t="str">
        <f>IF(ISBLANK('Tanzania 2012'!$G$133),"",'Tanzania 2012'!$G$133)</f>
        <v>No</v>
      </c>
      <c r="GU38" s="548" t="str">
        <f>IF(ISBLANK('Tanzania 2012'!$G$134),"",'Tanzania 2012'!$G$134)</f>
        <v>No</v>
      </c>
      <c r="GV38" s="548" t="str">
        <f>IF(ISBLANK('Tanzania 2012'!$G$135),"",'Tanzania 2012'!$G$135)</f>
        <v>Yes</v>
      </c>
      <c r="GW38" s="548" t="str">
        <f>IF(ISBLANK('Tanzania 2012'!$G$136),"",'Tanzania 2012'!$G$136)</f>
        <v>Yes</v>
      </c>
      <c r="GX38" s="548" t="str">
        <f>IF(ISBLANK('Tanzania 2012'!$G$137),"",'Tanzania 2012'!$G$137)</f>
        <v>No</v>
      </c>
      <c r="GY38" s="548" t="str">
        <f>IF(ISBLANK('Tanzania 2012'!$G$138),"",'Tanzania 2012'!$G$138)</f>
        <v>No</v>
      </c>
      <c r="GZ38" s="548" t="str">
        <f>IF(ISBLANK('Tanzania 2012'!$G$139),"",'Tanzania 2012'!$G$139)</f>
        <v>N/A</v>
      </c>
      <c r="HA38" s="548" t="str">
        <f>IF(ISBLANK('Tanzania 2012'!$G$140),"",'Tanzania 2012'!$G$140)</f>
        <v>N/A</v>
      </c>
      <c r="HB38" s="548" t="str">
        <f>IF(ISBLANK('Tanzania 2012'!$G$141),"",'Tanzania 2012'!$G$141)</f>
        <v>N/A</v>
      </c>
      <c r="HC38" s="548" t="str">
        <f>IF(ISBLANK('Tanzania 2012'!$F$142),"",'Tanzania 2012'!$F$142)</f>
        <v>07/10 - 06/11</v>
      </c>
      <c r="HD38" s="548" t="str">
        <f>IF(ISBLANK('Tanzania 2012'!$F$143),"",'Tanzania 2012'!$F$143)</f>
        <v xml:space="preserve">MSD quarterly reports </v>
      </c>
      <c r="HE38" s="549"/>
      <c r="HF38" s="548" t="str">
        <f>IF(ISBLANK('Tanzania 2012'!$G$145),"",'Tanzania 2012'!$G$145)</f>
        <v>Yes</v>
      </c>
      <c r="HG38" s="548" t="str">
        <f>IF(ISBLANK('Tanzania 2012'!$G$146),"",'Tanzania 2012'!$G$146)</f>
        <v>Yes</v>
      </c>
      <c r="HH38" s="551" t="str">
        <f>IF(ISBLANK('Tanzania 2012'!$D$147),"",'Tanzania 2012'!$D$147)</f>
        <v>There is a long lead time for contraceptives that are procured using basket funds.</v>
      </c>
      <c r="HI38" s="156" t="s">
        <v>504</v>
      </c>
    </row>
    <row r="39" spans="1:217" ht="39.950000000000003" customHeight="1">
      <c r="A39" s="263" t="s">
        <v>535</v>
      </c>
      <c r="B39" s="154"/>
      <c r="C39" s="536" t="str">
        <f>IF(ISBLANK('Togo 2012'!$H$12),"",'Togo 2012'!$H$12)</f>
        <v>Yes</v>
      </c>
      <c r="D39" s="536" t="str">
        <f>IF(ISBLANK('Togo 2012'!$D$13),"",'Togo 2012'!$D$13)</f>
        <v>Comité National de Sécurisation de l’Approvisionnement en produit Contraceptifs (CNSAPC) (this committee is not functional at this time). There is also a newly formed Condom Management group that functions.</v>
      </c>
      <c r="E39" s="557"/>
      <c r="F39" s="536" t="str">
        <f>IF(ISBLANK('Togo 2012'!$D$15),"",'Togo 2012'!$D$15)</f>
        <v>Yes</v>
      </c>
      <c r="G39" s="536" t="str">
        <f>IF(ISBLANK('Togo 2012'!$F$15),"",'Togo 2012'!$F$15)</f>
        <v>Population Services International (PSI)</v>
      </c>
      <c r="H39" s="536" t="str">
        <f>IF(ISBLANK('Togo 2012'!$D$16),"",'Togo 2012'!$D$16)</f>
        <v>Yes</v>
      </c>
      <c r="I39" s="536" t="str">
        <f>IF(ISBLANK('Togo 2012'!$F$16),"",'Togo 2012'!$F$16)</f>
        <v>Association Togolaise pour le Bien-Etre Familial (ATBEF) - IPPF Affiliate, Plan Togo</v>
      </c>
      <c r="J39" s="536" t="str">
        <f>IF(ISBLANK('Togo 2012'!$D$17),"",'Togo 2012'!$D$17)</f>
        <v>Yes</v>
      </c>
      <c r="K39" s="536" t="str">
        <f>IF(ISBLANK('Togo 2012'!$F$17),"",'Togo 2012'!$F$17)</f>
        <v>Order of Private Pharmacies and Order of Doctors</v>
      </c>
      <c r="L39" s="536" t="str">
        <f>IF(ISBLANK('Togo 2012'!$D$18),"",'Togo 2012'!$D$18)</f>
        <v>Yes</v>
      </c>
      <c r="M39" s="536" t="str">
        <f>IF(ISBLANK('Togo 2012'!$F$18),"",'Togo 2012'!$F$18)</f>
        <v>UNFPA, Cooperation Francaise</v>
      </c>
      <c r="N39" s="536" t="str">
        <f>IF(ISBLANK('Togo 2012'!$D$19),"",'Togo 2012'!$D$19)</f>
        <v>Yes</v>
      </c>
      <c r="O39" s="536" t="str">
        <f>IF(ISBLANK('Togo 2012'!$F$19),"",'Togo 2012'!$F$19)</f>
        <v>UNFPA</v>
      </c>
      <c r="P39" s="536" t="str">
        <f>IF(ISBLANK('Togo 2012'!$D$20),"",'Togo 2012'!$D$20)</f>
        <v>Yes</v>
      </c>
      <c r="Q39" s="536" t="str">
        <f>IF(ISBLANK('Togo 2012'!$F$20),"",'Togo 2012'!$F$20)</f>
        <v>The Director General of Health, Director of Community Affairs, Director of Primary Health Care, representative from the Directorate of Pharmacy, Labs and Technical Equipment, The Head of the Family Health Division, Director of School for Midwives</v>
      </c>
      <c r="R39" s="536" t="str">
        <f>IF(ISBLANK('Togo 2012'!$D$21),"",'Togo 2012'!$D$21)</f>
        <v>Yes</v>
      </c>
      <c r="S39" s="536" t="str">
        <f>IF(ISBLANK('Togo 2012'!$F$21),"",'Togo 2012'!$F$21)</f>
        <v>Contraceptive warehouse (managed by the Family Health Division) - the Warehouse Manager participates</v>
      </c>
      <c r="T39" s="536" t="str">
        <f>IF(ISBLANK('Togo 2012'!$D$22),"",'Togo 2012'!$D$22)</f>
        <v>Yes</v>
      </c>
      <c r="U39" s="536" t="str">
        <f>IF(ISBLANK('Togo 2012'!$F$22),"",'Togo 2012'!$F$22)</f>
        <v>Ministry of Economy and Finance (two representatives)</v>
      </c>
      <c r="V39" s="536" t="str">
        <f>IF(ISBLANK('Togo 2012'!$D$23),"",'Togo 2012'!$D$23)</f>
        <v>Yes</v>
      </c>
      <c r="W39" s="536" t="str">
        <f>IF(ISBLANK('Togo 2012'!$F$23),"",'Togo 2012'!$F$23)</f>
        <v xml:space="preserve">National Assembly (one representative), Ministry of Social Action (one representative) </v>
      </c>
      <c r="X39" s="536" t="str">
        <f>IF(ISBLANK('Togo 2012'!$H$24),"",'Togo 2012'!$H$24)</f>
        <v>0 times</v>
      </c>
      <c r="Y39" s="536" t="str">
        <f>IF(ISBLANK('Togo 2012'!$H$25),"",'Togo 2012'!$H$25)</f>
        <v>Yes</v>
      </c>
      <c r="Z39" s="536" t="str">
        <f>IF(ISBLANK('Togo 2012'!$D$26),"",'Togo 2012'!$D$26)</f>
        <v>No</v>
      </c>
      <c r="AA39" s="536" t="str">
        <f>IF(ISBLANK('Togo 2012'!$F$26),"",'Togo 2012'!$F$26)</f>
        <v>N/A</v>
      </c>
      <c r="AB39" s="536" t="str">
        <f>IF(ISBLANK('Togo 2012'!$H$26),"",'Togo 2012'!$H$26)</f>
        <v>N/A</v>
      </c>
      <c r="AC39" s="155"/>
      <c r="AD39" s="537" t="str">
        <f>IF(ISBLANK('Togo 2012'!$F$28),"",'Togo 2012'!$F$28)</f>
        <v>January</v>
      </c>
      <c r="AE39" s="537" t="str">
        <f>IF(ISBLANK('Togo 2012'!$H$28),"",'Togo 2012'!$H$28)</f>
        <v>December</v>
      </c>
      <c r="AF39" s="538">
        <f>IF(ISBLANK('Togo 2012'!$G$29),"",'Togo 2012'!$G$29)</f>
        <v>494725</v>
      </c>
      <c r="AG39" s="535" t="str">
        <f>IF(ISBLANK('Togo 2012'!$E$30),"",'Togo 2012'!$E$30)</f>
        <v>01/11-12/11</v>
      </c>
      <c r="AH39" s="535" t="str">
        <f>IF(ISBLANK('Togo 2012'!$G$30),"",'Togo 2012'!$G$30)</f>
        <v>The forecast was conducted by a team comprised of representatives from the Division of Family Health, PSI, and ATBEF.</v>
      </c>
      <c r="AI39" s="535" t="str">
        <f>IF(ISBLANK('Togo 2012'!$H$31),"",'Togo 2012'!$H$31)</f>
        <v>No</v>
      </c>
      <c r="AJ39" s="538" t="str">
        <f>IF(ISBLANK('Togo 2012'!$H$32),"",'Togo 2012'!$H$32)</f>
        <v>Yes</v>
      </c>
      <c r="AK39" s="538">
        <f>IF(ISBLANK('Togo 2012'!$E$35),"",'Togo 2012'!$E$35)</f>
        <v>60400</v>
      </c>
      <c r="AL39" s="537" t="str">
        <f>IF(ISBLANK('Togo 2012'!$F$35),"",'Togo 2012'!$F$35)</f>
        <v>01/11-12/11</v>
      </c>
      <c r="AM39" s="537" t="str">
        <f>IF(ISBLANK('Togo 2012'!$G$35),"",'Togo 2012'!$G$35)</f>
        <v>Directorate of Pharmacy, Laboratories and Technical Institutions, MOH</v>
      </c>
      <c r="AN39" s="537" t="str">
        <f>IF(ISBLANK('Togo 2012'!$H$35),"",'Togo 2012'!$H$35)</f>
        <v/>
      </c>
      <c r="AO39" s="537" t="str">
        <f>IF(ISBLANK('Togo 2012'!$H$37),"",'Togo 2012'!$H$37)</f>
        <v>No</v>
      </c>
      <c r="AP39" s="537" t="str">
        <f>IF(ISBLANK('Togo 2012'!$D$40),"",'Togo 2012'!$D$40)</f>
        <v>No</v>
      </c>
      <c r="AQ39" s="537" t="str">
        <f>IF(ISBLANK('Togo 2012'!$D$41),"",'Togo 2012'!$D$41)</f>
        <v>N/A</v>
      </c>
      <c r="AR39" s="538">
        <f>IF(ISBLANK('Togo 2012'!$E$40),"",'Togo 2012'!$E$40)</f>
        <v>0</v>
      </c>
      <c r="AS39" s="538" t="str">
        <f>IF(ISBLANK('Togo 2012'!$F$40),"",'Togo 2012'!$F$40)</f>
        <v>01/11-12/11</v>
      </c>
      <c r="AT39" s="538" t="str">
        <f>IF(ISBLANK('Togo 2012'!$G$40),"",'Togo 2012'!$G$40)</f>
        <v/>
      </c>
      <c r="AU39" s="537" t="str">
        <f>IF(ISBLANK('Togo 2012'!$H$40),"",'Togo 2012'!$H$40)</f>
        <v>In the budget, 30 million CFA (approximately $60,000) was set aside, but there was a delay in dispensing the funds and they were not used in 2011. Funds have again been allocated for 2012.</v>
      </c>
      <c r="AV39" s="537" t="str">
        <f>IF(ISBLANK('Togo 2012'!$D$42),"",'Togo 2012'!$D$42)</f>
        <v>No</v>
      </c>
      <c r="AW39" s="538" t="str">
        <f>IF(ISBLANK('Togo 2012'!$D$43),"",'Togo 2012'!$D$43)</f>
        <v>N/A</v>
      </c>
      <c r="AX39" s="538">
        <f>IF(ISBLANK('Togo 2012'!$E$42),"",'Togo 2012'!$E$42)</f>
        <v>0</v>
      </c>
      <c r="AY39" s="538" t="str">
        <f>IF(ISBLANK('Togo 2012'!$F$42),"",'Togo 2012'!$F$42)</f>
        <v>01/11-12/11</v>
      </c>
      <c r="AZ39" s="538" t="str">
        <f>IF(ISBLANK('Togo 2012'!$G$42),"",'Togo 2012'!$G$42)</f>
        <v/>
      </c>
      <c r="BA39" s="537" t="str">
        <f>IF(ISBLANK('Togo 2012'!$H$42),"",'Togo 2012'!$H$42)</f>
        <v/>
      </c>
      <c r="BB39" s="539">
        <f>IF(ISBLANK('Togo 2012'!$E$44),"",'Togo 2012'!$E$44)</f>
        <v>0</v>
      </c>
      <c r="BC39" s="537" t="str">
        <f>IF(ISBLANK('Togo 2012'!$H$44),"",'Togo 2012'!$H$44)</f>
        <v/>
      </c>
      <c r="BD39" s="540"/>
      <c r="BE39" s="537" t="str">
        <f>IF(ISBLANK('Togo 2012'!$D$48),"",'Togo 2012'!$D$48)</f>
        <v>Yes</v>
      </c>
      <c r="BF39" s="538" t="str">
        <f>IF(ISBLANK('Togo 2012'!$D$49),"",'Togo 2012'!$D$49)</f>
        <v>UNFPA</v>
      </c>
      <c r="BG39" s="538">
        <f>IF(ISBLANK('Togo 2012'!$E$48),"",'Togo 2012'!$E$48)</f>
        <v>228000</v>
      </c>
      <c r="BH39" s="552" t="str">
        <f>IF(ISBLANK('Togo 2012'!$F$48),"",'Togo 2012'!$F$48)</f>
        <v>01/11-12/11</v>
      </c>
      <c r="BI39" s="538" t="str">
        <f>IF(ISBLANK('Togo 2012'!$G$48),"",'Togo 2012'!$G$48)</f>
        <v>RHInterchange</v>
      </c>
      <c r="BJ39" s="537" t="str">
        <f>IF(ISBLANK('Togo 2012'!$H$48),"",'Togo 2012'!$H$48)</f>
        <v xml:space="preserve">This includes the estimated cost of a condom shipment that was not listed on RHI. </v>
      </c>
      <c r="BK39" s="537" t="str">
        <f>IF(ISBLANK('Togo 2012'!$D$50),"",'Togo 2012'!$D$50)</f>
        <v>No</v>
      </c>
      <c r="BL39" s="538">
        <f>IF(ISBLANK('Togo 2012'!$E$50),"",'Togo 2012'!$E$50)</f>
        <v>0</v>
      </c>
      <c r="BM39" s="538" t="str">
        <f>IF(ISBLANK('Togo 2012'!$F$50),"",'Togo 2012'!$F$50)</f>
        <v>01/11-12/11</v>
      </c>
      <c r="BN39" s="538" t="str">
        <f>IF(ISBLANK('Togo 2012'!$G$50),"",'Togo 2012'!$G$50)</f>
        <v/>
      </c>
      <c r="BO39" s="538" t="str">
        <f>IF(ISBLANK('Togo 2012'!$H$50),"",'Togo 2012'!$H$50)</f>
        <v>PSI (not the MOH) receives funding from the Global Fund to procure condoms.</v>
      </c>
      <c r="BP39" s="537" t="str">
        <f>IF(ISBLANK('Togo 2012'!$D$51),"",'Togo 2012'!$D$51)</f>
        <v>No</v>
      </c>
      <c r="BQ39" s="538">
        <f>IF(ISBLANK('Togo 2012'!$E$51),"",'Togo 2012'!$E$51)</f>
        <v>0</v>
      </c>
      <c r="BR39" s="537" t="str">
        <f>IF(ISBLANK('Togo 2012'!$F$51),"",'Togo 2012'!$F$51)</f>
        <v>01/11-12/11</v>
      </c>
      <c r="BS39" s="538" t="str">
        <f>IF(ISBLANK('Togo 2012'!$G$51),"",'Togo 2012'!$G$51)</f>
        <v/>
      </c>
      <c r="BT39" s="538" t="str">
        <f>IF(ISBLANK('Togo 2012'!$H$51),"",'Togo 2012'!$H$51)</f>
        <v/>
      </c>
      <c r="BU39" s="539">
        <f>IF(ISBLANK('Togo 2012'!$E$52),"",'Togo 2012'!$E$52)</f>
        <v>228000</v>
      </c>
      <c r="BV39" s="538" t="str">
        <f>IF(ISBLANK('Togo 2012'!$H$52),"",'Togo 2012'!$H$52)</f>
        <v/>
      </c>
      <c r="BW39" s="541">
        <f>IF(ISBLANK('Togo 2012'!$F$55),"",'Togo 2012'!$F$55)</f>
        <v>0</v>
      </c>
      <c r="BX39" s="537" t="str">
        <f>IF(ISBLANK('Togo 2012'!$G$55),"",'Togo 2012'!$G$55)</f>
        <v/>
      </c>
      <c r="BY39" s="541">
        <f>IF(ISBLANK('Togo 2012'!$F$56),"",'Togo 2012'!$F$56)</f>
        <v>0.46086209510334025</v>
      </c>
      <c r="BZ39" s="537" t="str">
        <f>IF(ISBLANK('Togo 2012'!$G$56),"",'Togo 2012'!$G$56)</f>
        <v/>
      </c>
      <c r="CA39" s="537" t="str">
        <f>IF(ISBLANK('Togo 2012'!$F$57),"",'Togo 2012'!$F$57)</f>
        <v>Yes</v>
      </c>
      <c r="CB39" s="537" t="str">
        <f>IF(ISBLANK('Togo 2012'!$G$57),"",'Togo 2012'!$G$57)</f>
        <v>The commodities request that was submitted to USAID did not receive a favorable response during the government's fiscal year (01/11-12/11).</v>
      </c>
      <c r="CC39" s="537" t="str">
        <f>IF(ISBLANK('Togo 2012'!$F$59),"",'Togo 2012'!$F$59)</f>
        <v>N/A</v>
      </c>
      <c r="CD39" s="537" t="str">
        <f>IF(ISBLANK('Togo 2012'!$F$60),"",'Togo 2012'!$F$60)</f>
        <v>N/A</v>
      </c>
      <c r="CE39" s="537" t="str">
        <f>IF(ISBLANK('Togo 2012'!$F$61),"",'Togo 2012'!$F$61)</f>
        <v>N/A</v>
      </c>
      <c r="CF39" s="537" t="str">
        <f>IF(ISBLANK('Togo 2012'!$D$62),"",'Togo 2012'!$D$62)</f>
        <v>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v>
      </c>
      <c r="CG39" s="262"/>
      <c r="CH39" s="542"/>
      <c r="CI39" s="543" t="str">
        <f>IF(ISBLANK('Togo 2012'!$D$66),"",'Togo 2012'!$D$66)</f>
        <v>Yes</v>
      </c>
      <c r="CJ39" s="543" t="str">
        <f>IF(ISBLANK('Togo 2012'!$D$67),"",'Togo 2012'!$D$67)</f>
        <v>Yes</v>
      </c>
      <c r="CK39" s="543" t="str">
        <f>IF(ISBLANK('Togo 2012'!$D$68),"",'Togo 2012'!$D$68)</f>
        <v>Yes</v>
      </c>
      <c r="CL39" s="543" t="str">
        <f>IF(ISBLANK('Togo 2012'!$D$69),"",'Togo 2012'!$D$69)</f>
        <v>Yes</v>
      </c>
      <c r="CM39" s="543" t="str">
        <f>IF(ISBLANK('Togo 2012'!$D$70),"",'Togo 2012'!$D$70)</f>
        <v>Yes</v>
      </c>
      <c r="CN39" s="543" t="str">
        <f>IF(ISBLANK('Togo 2012'!$D$71),"",'Togo 2012'!$D$71)</f>
        <v>Yes</v>
      </c>
      <c r="CO39" s="543" t="str">
        <f>IF(ISBLANK('Togo 2012'!$D$72),"",'Togo 2012'!$D$72)</f>
        <v>Yes</v>
      </c>
      <c r="CP39" s="543" t="str">
        <f>IF(ISBLANK('Togo 2012'!$D$73),"",'Togo 2012'!$D$73)</f>
        <v>Don't know</v>
      </c>
      <c r="CQ39" s="543" t="str">
        <f>IF(ISBLANK('Togo 2012'!$D$74),"",'Togo 2012'!$D$74)</f>
        <v>Don't know</v>
      </c>
      <c r="CR39" s="543" t="str">
        <f>IF(ISBLANK('Togo 2012'!$D$75),"",'Togo 2012'!$D$75)</f>
        <v>Don't know</v>
      </c>
      <c r="CS39" s="543" t="str">
        <f>IF(ISBLANK('Togo 2012'!$D$76),"",'Togo 2012'!$D$76)</f>
        <v>Yes</v>
      </c>
      <c r="CT39" s="543" t="str">
        <f>IF(ISBLANK('Togo 2012'!$D$77),"",'Togo 2012'!$D$77)</f>
        <v/>
      </c>
      <c r="CU39" s="542"/>
      <c r="CV39" s="543" t="str">
        <f>IF(ISBLANK('Togo 2012'!$F$66),"",'Togo 2012'!$F$66)</f>
        <v>Yes</v>
      </c>
      <c r="CW39" s="543" t="str">
        <f>IF(ISBLANK('Togo 2012'!$F$67),"",'Togo 2012'!$F$67)</f>
        <v>Yes</v>
      </c>
      <c r="CX39" s="543" t="str">
        <f>IF(ISBLANK('Togo 2012'!$F$68),"",'Togo 2012'!$F$68)</f>
        <v>Yes</v>
      </c>
      <c r="CY39" s="543" t="str">
        <f>IF(ISBLANK('Togo 2012'!$F$69),"",'Togo 2012'!$F$69)</f>
        <v>Yes</v>
      </c>
      <c r="CZ39" s="543" t="str">
        <f>IF(ISBLANK('Togo 2012'!$F$70),"",'Togo 2012'!$F$70)</f>
        <v>Yes</v>
      </c>
      <c r="DA39" s="543" t="str">
        <f>IF(ISBLANK('Togo 2012'!$F$71),"",'Togo 2012'!$F$71)</f>
        <v>No</v>
      </c>
      <c r="DB39" s="543" t="str">
        <f>IF(ISBLANK('Togo 2012'!$F$72),"",'Togo 2012'!$F$72)</f>
        <v>Yes</v>
      </c>
      <c r="DC39" s="543" t="str">
        <f>IF(ISBLANK('Togo 2012'!$F$73),"",'Togo 2012'!$F$73)</f>
        <v>Yes</v>
      </c>
      <c r="DD39" s="543" t="str">
        <f>IF(ISBLANK('Togo 2012'!$F$74),"",'Togo 2012'!$F$74)</f>
        <v>Yes</v>
      </c>
      <c r="DE39" s="543" t="str">
        <f>IF(ISBLANK('Togo 2012'!$F$75),"",'Togo 2012'!$F$75)</f>
        <v>Yes</v>
      </c>
      <c r="DF39" s="543" t="str">
        <f>IF(ISBLANK('Togo 2012'!$F$76),"",'Togo 2012'!$F$76)</f>
        <v>Don't know</v>
      </c>
      <c r="DG39" s="543" t="str">
        <f>IF(ISBLANK('Togo 2012'!$F$77),"",'Togo 2012'!$F$77)</f>
        <v>spermicide</v>
      </c>
      <c r="DH39" s="544"/>
      <c r="DI39" s="543" t="str">
        <f>IF(ISBLANK('Togo 2012'!$G$66),"",'Togo 2012'!$G$66)</f>
        <v>Yes</v>
      </c>
      <c r="DJ39" s="543" t="str">
        <f>IF(ISBLANK('Togo 2012'!$G$67),"",'Togo 2012'!$G$67)</f>
        <v>Yes</v>
      </c>
      <c r="DK39" s="543" t="str">
        <f>IF(ISBLANK('Togo 2012'!$G$68),"",'Togo 2012'!$G$68)</f>
        <v>Yes</v>
      </c>
      <c r="DL39" s="543" t="str">
        <f>IF(ISBLANK('Togo 2012'!$G$69),"",'Togo 2012'!$G$69)</f>
        <v>Yes</v>
      </c>
      <c r="DM39" s="543" t="str">
        <f>IF(ISBLANK('Togo 2012'!$G$70),"",'Togo 2012'!$G$70)</f>
        <v>Yes</v>
      </c>
      <c r="DN39" s="543" t="str">
        <f>IF(ISBLANK('Togo 2012'!$G$71),"",'Togo 2012'!$G$71)</f>
        <v>Yes</v>
      </c>
      <c r="DO39" s="543" t="str">
        <f>IF(ISBLANK('Togo 2012'!$G$72),"",'Togo 2012'!$G$72)</f>
        <v>Yes</v>
      </c>
      <c r="DP39" s="543" t="str">
        <f>IF(ISBLANK('Togo 2012'!$G$73),"",'Togo 2012'!$G$73)</f>
        <v>Yes</v>
      </c>
      <c r="DQ39" s="543" t="str">
        <f>IF(ISBLANK('Togo 2012'!$G$74),"",'Togo 2012'!$G$74)</f>
        <v>No</v>
      </c>
      <c r="DR39" s="543" t="str">
        <f>IF(ISBLANK('Togo 2012'!$G$75),"",'Togo 2012'!$G$75)</f>
        <v>No</v>
      </c>
      <c r="DS39" s="543" t="str">
        <f>IF(ISBLANK('Togo 2012'!$G$76),"",'Togo 2012'!$G$76)</f>
        <v>No</v>
      </c>
      <c r="DT39" s="543" t="str">
        <f>IF(ISBLANK('Togo 2012'!$G$77),"",'Togo 2012'!$G$77)</f>
        <v>spermicide</v>
      </c>
      <c r="DU39" s="544"/>
      <c r="DV39" s="543" t="str">
        <f>IF(ISBLANK('Togo 2012'!$H$66),"",'Togo 2012'!$H$66)</f>
        <v>Yes</v>
      </c>
      <c r="DW39" s="543" t="str">
        <f>IF(ISBLANK('Togo 2012'!$H$67),"",'Togo 2012'!$H$67)</f>
        <v>No</v>
      </c>
      <c r="DX39" s="543" t="str">
        <f>IF(ISBLANK('Togo 2012'!$H$68),"",'Togo 2012'!$H$68)</f>
        <v>Yes</v>
      </c>
      <c r="DY39" s="543" t="str">
        <f>IF(ISBLANK('Togo 2012'!$H$69),"",'Togo 2012'!$H$69)</f>
        <v>Yes</v>
      </c>
      <c r="DZ39" s="543" t="str">
        <f>IF(ISBLANK('Togo 2012'!$H$70),"",'Togo 2012'!$H$70)</f>
        <v>Yes</v>
      </c>
      <c r="EA39" s="543" t="str">
        <f>IF(ISBLANK('Togo 2012'!$H$71),"",'Togo 2012'!$H$71)</f>
        <v>Yes</v>
      </c>
      <c r="EB39" s="543" t="str">
        <f>IF(ISBLANK('Togo 2012'!$H$72),"",'Togo 2012'!$H$72)</f>
        <v>Yes</v>
      </c>
      <c r="EC39" s="543" t="str">
        <f>IF(ISBLANK('Togo 2012'!$H$73),"",'Togo 2012'!$H$73)</f>
        <v>No</v>
      </c>
      <c r="ED39" s="543" t="str">
        <f>IF(ISBLANK('Togo 2012'!$H$74),"",'Togo 2012'!$H$74)</f>
        <v>No</v>
      </c>
      <c r="EE39" s="543" t="str">
        <f>IF(ISBLANK('Togo 2012'!$H$75),"",'Togo 2012'!$H$75)</f>
        <v>No</v>
      </c>
      <c r="EF39" s="543" t="str">
        <f>IF(ISBLANK('Togo 2012'!$H$76),"",'Togo 2012'!$H$76)</f>
        <v>Yes</v>
      </c>
      <c r="EG39" s="543" t="str">
        <f>IF(ISBLANK('Togo 2012'!$H$77),"",'Togo 2012'!$H$77)</f>
        <v/>
      </c>
      <c r="EH39" s="543" t="str">
        <f>IF(ISBLANK('Togo 2012'!$D$78),"",'Togo 2012'!$D$78)</f>
        <v xml:space="preserve">Male condoms are primarily distributed to HIV/AIDS associations, as demand through the public sector facilities is low. The MOH gives the condoms to NGOs and uses them for campaigns.  </v>
      </c>
      <c r="EI39" s="545"/>
      <c r="EJ39" s="546" t="str">
        <f>IF(ISBLANK('Togo 2012'!$H$80),"",'Togo 2012'!$H$80)</f>
        <v>Yes</v>
      </c>
      <c r="EK39" s="546" t="str">
        <f>IF(ISBLANK('Togo 2012'!$C$83),"",'Togo 2012'!$C$83)</f>
        <v>Plan National de Sécurisation des produits de Sante de la Reproduction (National Reproductive Health Commodity Security Plan)</v>
      </c>
      <c r="EL39" s="546" t="str">
        <f>IF(ISBLANK('Togo 2012'!$D$83),"",'Togo 2012'!$D$83)</f>
        <v>2008-2012</v>
      </c>
      <c r="EM39" s="546" t="str">
        <f>IF(ISBLANK('Togo 2012'!$F$83),"",'Togo 2012'!$F$83)</f>
        <v>Yes</v>
      </c>
      <c r="EN39" s="546" t="str">
        <f>IF(ISBLANK('Togo 2012'!$G$83),"",'Togo 2012'!$G$83)</f>
        <v>Yes</v>
      </c>
      <c r="EO39" s="546" t="str">
        <f>IF(ISBLANK('Togo 2012'!$F$84),"",'Togo 2012'!$F$84)</f>
        <v>Yes</v>
      </c>
      <c r="EP39" s="546" t="str">
        <f>IF(ISBLANK('Togo 2012'!$E$85),"",'Togo 2012'!$E$85)</f>
        <v>The commercial sector has to pay taxes.</v>
      </c>
      <c r="EQ39" s="546" t="str">
        <f>IF(ISBLANK('Togo 2012'!$E$86),"",'Togo 2012'!$E$86)</f>
        <v>Don't know</v>
      </c>
      <c r="ER39" s="546" t="str">
        <f>IF(ISBLANK('Togo 2012'!$H$87),"",'Togo 2012'!$H$87)</f>
        <v>Yes</v>
      </c>
      <c r="ES39" s="546" t="str">
        <f>IF(ISBLANK('Togo 2012'!$D$88),"",'Togo 2012'!$D$88)</f>
        <v xml:space="preserve">Taxes/duties </v>
      </c>
      <c r="ET39" s="546" t="str">
        <f>IF(ISBLANK('Togo 2012'!$H$89),"",'Togo 2012'!$H$89)</f>
        <v>Yes</v>
      </c>
      <c r="EU39" s="546" t="str">
        <f>IF(ISBLANK('Togo 2012'!$D$90),"",'Togo 2012'!$D$90)</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EV39" s="546" t="str">
        <f>IF(ISBLANK('Togo 2012'!$H$91),"",'Togo 2012'!$H$91)</f>
        <v>Yes</v>
      </c>
      <c r="EW39" s="546" t="str">
        <f>IF(ISBLANK('Togo 2012'!$C$94),"",'Togo 2012'!$C$94)</f>
        <v>Implants</v>
      </c>
      <c r="EX39" s="546" t="str">
        <f>IF(ISBLANK('Togo 2012'!$E$94),"",'Togo 2012'!$E$94)</f>
        <v>Only trained providers can provide</v>
      </c>
      <c r="EY39" s="546" t="str">
        <f>IF(ISBLANK('Togo 2012'!$G$94),"",'Togo 2012'!$G$94)</f>
        <v>Unknown</v>
      </c>
      <c r="EZ39" s="546" t="str">
        <f>IF(ISBLANK('Togo 2012'!$C$95),"",'Togo 2012'!$C$95)</f>
        <v>IUDs</v>
      </c>
      <c r="FA39" s="546" t="str">
        <f>IF(ISBLANK('Togo 2012'!$E$95),"",'Togo 2012'!$E$95)</f>
        <v>Only trained providers can provide</v>
      </c>
      <c r="FB39" s="546" t="str">
        <f>IF(ISBLANK('Togo 2012'!$G$95),"",'Togo 2012'!$G$95)</f>
        <v>Unknown</v>
      </c>
      <c r="FC39" s="546" t="str">
        <f>IF(ISBLANK('Togo 2012'!$C$96),"",'Togo 2012'!$C$96)</f>
        <v>Injectables</v>
      </c>
      <c r="FD39" s="546" t="str">
        <f>IF(ISBLANK('Togo 2012'!$E$96),"",'Togo 2012'!$E$96)</f>
        <v>Only trained providers can provide</v>
      </c>
      <c r="FE39" s="546" t="str">
        <f>IF(ISBLANK('Togo 2012'!$G$96),"",'Togo 2012'!$G$96)</f>
        <v>Unknown</v>
      </c>
      <c r="FF39" s="550"/>
      <c r="FG39" s="546" t="str">
        <f>IF(ISBLANK('Togo 2012'!$D$99),"",'Togo 2012'!$D$99)</f>
        <v>No</v>
      </c>
      <c r="FH39" s="546" t="str">
        <f>IF(ISBLANK('Togo 2012'!$E$99),"",'Togo 2012'!$E$99)</f>
        <v/>
      </c>
      <c r="FI39" s="546" t="str">
        <f>IF(ISBLANK('Togo 2012'!$H$99),"",'Togo 2012'!$H$99)</f>
        <v/>
      </c>
      <c r="FJ39" s="546" t="str">
        <f>IF(ISBLANK('Togo 2012'!$D$100),"",'Togo 2012'!$D$100)</f>
        <v>No</v>
      </c>
      <c r="FK39" s="546" t="str">
        <f>IF(ISBLANK('Togo 2012'!$E$100),"",'Togo 2012'!$E$100)</f>
        <v/>
      </c>
      <c r="FL39" s="546" t="str">
        <f>IF(ISBLANK('Togo 2012'!$H$100),"",'Togo 2012'!$H$100)</f>
        <v/>
      </c>
      <c r="FM39" s="546" t="str">
        <f>IF(ISBLANK('Togo 2012'!$D$101),"",'Togo 2012'!$D$101)</f>
        <v>No</v>
      </c>
      <c r="FN39" s="546" t="str">
        <f>IF(ISBLANK('Togo 2012'!$E$101),"",'Togo 2012'!$E$101)</f>
        <v/>
      </c>
      <c r="FO39" s="546" t="str">
        <f>IF(ISBLANK('Togo 2012'!$H$101),"",'Togo 2012'!$H$101)</f>
        <v/>
      </c>
      <c r="FP39" s="547"/>
      <c r="FQ39" s="546" t="str">
        <f>IF(ISBLANK('Togo 2012'!$G$104),"",'Togo 2012'!$G$104)</f>
        <v>Yes</v>
      </c>
      <c r="FR39" s="546" t="str">
        <f>IF(ISBLANK('Togo 2012'!$G$105),"",'Togo 2012'!$G$105)</f>
        <v>Yes</v>
      </c>
      <c r="FS39" s="546" t="str">
        <f>IF(ISBLANK('Togo 2012'!$G$106),"",'Togo 2012'!$G$106)</f>
        <v>No</v>
      </c>
      <c r="FT39" s="546" t="str">
        <f>IF(ISBLANK('Togo 2012'!$D$107),"",'Togo 2012'!$D$107)</f>
        <v>N/A</v>
      </c>
      <c r="FU39" s="547"/>
      <c r="FV39" s="546" t="str">
        <f>IF(ISBLANK('Togo 2012'!$G$109),"",'Togo 2012'!$G$109)</f>
        <v>Yes</v>
      </c>
      <c r="FW39" s="546" t="str">
        <f>IF(ISBLANK('Togo 2012'!$G$110),"",'Togo 2012'!$G$110)</f>
        <v>Yes</v>
      </c>
      <c r="FX39" s="546" t="str">
        <f>IF(ISBLANK('Togo 2012'!$G$111),"",'Togo 2012'!$G$111)</f>
        <v>Yes</v>
      </c>
      <c r="FY39" s="546" t="str">
        <f>IF(ISBLANK('Togo 2012'!$G$112),"",'Togo 2012'!$G$112)</f>
        <v>Yes</v>
      </c>
      <c r="FZ39" s="546" t="str">
        <f>IF(ISBLANK('Togo 2012'!$G$113),"",'Togo 2012'!$G$113)</f>
        <v>No</v>
      </c>
      <c r="GA39" s="546" t="str">
        <f>IF(ISBLANK('Togo 2012'!$G$114),"",'Togo 2012'!$G$114)</f>
        <v>No</v>
      </c>
      <c r="GB39" s="546" t="str">
        <f>IF(ISBLANK('Togo 2012'!$G$115),"",'Togo 2012'!$G$115)</f>
        <v>No</v>
      </c>
      <c r="GC39" s="546" t="str">
        <f>IF(ISBLANK('Togo 2012'!$G$116),"",'Togo 2012'!$G$116)</f>
        <v>No</v>
      </c>
      <c r="GD39" s="546" t="str">
        <f>IF(ISBLANK('Togo 2012'!$G$117),"",'Togo 2012'!$G$117)</f>
        <v>No</v>
      </c>
      <c r="GE39" s="546" t="str">
        <f>IF(ISBLANK('Togo 2012'!$G$118),"",'Togo 2012'!$G$118)</f>
        <v>No</v>
      </c>
      <c r="GF39" s="546" t="str">
        <f>IF(ISBLANK('Togo 2012'!$F$119),"",'Togo 2012'!$F$119)</f>
        <v>N/A</v>
      </c>
      <c r="GG39" s="546">
        <f>IF(ISBLANK('Togo 2012'!$F$120),"",'Togo 2012'!$F$120)</f>
        <v>2006</v>
      </c>
      <c r="GH39" s="546" t="str">
        <f>IF(ISBLANK('Togo 2012'!$D$121),"",'Togo 2012'!$D$121)</f>
        <v>Liste Nationale des Medicaments Essentiels</v>
      </c>
      <c r="GI39" s="546" t="str">
        <f>IF(ISBLANK('Togo 2012'!$D$122),"",'Togo 2012'!$D$122)</f>
        <v/>
      </c>
      <c r="GJ39" s="547"/>
      <c r="GK39" s="546">
        <f>IF(ISBLANK('Togo 2012'!$F$124),"",'Togo 2012'!$F$124)</f>
        <v>2009</v>
      </c>
      <c r="GL39" s="546" t="str">
        <f>IF(ISBLANK('Togo 2012'!$G$125),"",'Togo 2012'!$G$125)</f>
        <v>Yes</v>
      </c>
      <c r="GM39" s="546" t="str">
        <f>IF(ISBLANK('Togo 2012'!$G$126),"",'Togo 2012'!$G$126)</f>
        <v>No</v>
      </c>
      <c r="GN39" s="546" t="str">
        <f>IF(ISBLANK('Togo 2012'!$G$127),"",'Togo 2012'!$G$127)</f>
        <v>No</v>
      </c>
      <c r="GO39" s="546" t="str">
        <f>IF(ISBLANK('Togo 2012'!$G$128),"",'Togo 2012'!$G$128)</f>
        <v>No</v>
      </c>
      <c r="GP39" s="546" t="str">
        <f>IF(ISBLANK('Togo 2012'!$D$129),"",'Togo 2012'!$D$129)</f>
        <v/>
      </c>
      <c r="GQ39" s="555"/>
      <c r="GR39" s="548" t="str">
        <f>IF(ISBLANK('Togo 2012'!$G$131),"",'Togo 2012'!$G$131)</f>
        <v>Yes</v>
      </c>
      <c r="GS39" s="549"/>
      <c r="GT39" s="548" t="str">
        <f>IF(ISBLANK('Togo 2012'!$G$133),"",'Togo 2012'!$G$133)</f>
        <v>No</v>
      </c>
      <c r="GU39" s="548" t="str">
        <f>IF(ISBLANK('Togo 2012'!$G$134),"",'Togo 2012'!$G$134)</f>
        <v>Yes</v>
      </c>
      <c r="GV39" s="548" t="str">
        <f>IF(ISBLANK('Togo 2012'!$G$135),"",'Togo 2012'!$G$135)</f>
        <v>No</v>
      </c>
      <c r="GW39" s="548" t="str">
        <f>IF(ISBLANK('Togo 2012'!$G$136),"",'Togo 2012'!$G$136)</f>
        <v>No</v>
      </c>
      <c r="GX39" s="548" t="str">
        <f>IF(ISBLANK('Togo 2012'!$G$137),"",'Togo 2012'!$G$137)</f>
        <v>No</v>
      </c>
      <c r="GY39" s="548" t="str">
        <f>IF(ISBLANK('Togo 2012'!$G$138),"",'Togo 2012'!$G$138)</f>
        <v>Yes</v>
      </c>
      <c r="GZ39" s="548" t="str">
        <f>IF(ISBLANK('Togo 2012'!$G$139),"",'Togo 2012'!$G$139)</f>
        <v>No</v>
      </c>
      <c r="HA39" s="548" t="str">
        <f>IF(ISBLANK('Togo 2012'!$G$140),"",'Togo 2012'!$G$140)</f>
        <v>No</v>
      </c>
      <c r="HB39" s="548" t="str">
        <f>IF(ISBLANK('Togo 2012'!$G$141),"",'Togo 2012'!$G$141)</f>
        <v>N/A</v>
      </c>
      <c r="HC39" s="548" t="str">
        <f>IF(ISBLANK('Togo 2012'!$F$142),"",'Togo 2012'!$F$142)</f>
        <v>01/11-12/11</v>
      </c>
      <c r="HD39" s="548" t="str">
        <f>IF(ISBLANK('Togo 2012'!$F$143),"",'Togo 2012'!$F$143)</f>
        <v>Warehouse stock cards</v>
      </c>
      <c r="HE39" s="549"/>
      <c r="HF39" s="548" t="str">
        <f>IF(ISBLANK('Togo 2012'!$G$145),"",'Togo 2012'!$G$145)</f>
        <v>Yes</v>
      </c>
      <c r="HG39" s="548" t="str">
        <f>IF(ISBLANK('Togo 2012'!$G$146),"",'Togo 2012'!$G$146)</f>
        <v>No</v>
      </c>
      <c r="HH39" s="551" t="str">
        <f>IF(ISBLANK('Togo 2012'!$D$147),"",'Togo 2012'!$D$147)</f>
        <v>The PSI stockout problem in 2010 led the Ministry of Health to send stock to PSI, which increased the issues from the central warehouse.</v>
      </c>
      <c r="HI39" s="156" t="s">
        <v>504</v>
      </c>
    </row>
    <row r="40" spans="1:217" ht="39.950000000000003" customHeight="1">
      <c r="A40" s="263" t="s">
        <v>536</v>
      </c>
      <c r="B40" s="154"/>
      <c r="C40" s="536" t="str">
        <f>IF(ISBLANK('Uganda 2012'!$H$12),"",'Uganda 2012'!$H$12)</f>
        <v>Yes</v>
      </c>
      <c r="D40" s="536" t="str">
        <f>IF(ISBLANK('Uganda 2012'!$D$13),"",'Uganda 2012'!$D$13)</f>
        <v>Family Planning Revitalization Working Group/Reproductive Health Commodity Security (RHCS)</v>
      </c>
      <c r="E40" s="557"/>
      <c r="F40" s="536" t="str">
        <f>IF(ISBLANK('Uganda 2012'!$D$15),"",'Uganda 2012'!$D$15)</f>
        <v>Yes</v>
      </c>
      <c r="G40" s="536" t="str">
        <f>IF(ISBLANK('Uganda 2012'!$F$15),"",'Uganda 2012'!$F$15)</f>
        <v>Uganda Health Marketing Group (UHMG), Program for Accessible Health, Communication and Education (PACE)</v>
      </c>
      <c r="H40" s="536" t="str">
        <f>IF(ISBLANK('Uganda 2012'!$D$16),"",'Uganda 2012'!$D$16)</f>
        <v>Yes</v>
      </c>
      <c r="I40" s="536" t="str">
        <f>IF(ISBLANK('Uganda 2012'!$F$16),"",'Uganda 2012'!$F$16)</f>
        <v>Marie Stopes Uganda, PACE, Reproductive Health Uganda (RHU), Uganda Protestant Medical Bureau (UPMB)</v>
      </c>
      <c r="J40" s="536" t="str">
        <f>IF(ISBLANK('Uganda 2012'!$D$17),"",'Uganda 2012'!$D$17)</f>
        <v>No</v>
      </c>
      <c r="K40" s="536" t="str">
        <f>IF(ISBLANK('Uganda 2012'!$F$17),"",'Uganda 2012'!$F$17)</f>
        <v/>
      </c>
      <c r="L40" s="536" t="str">
        <f>IF(ISBLANK('Uganda 2012'!$D$18),"",'Uganda 2012'!$D$18)</f>
        <v>Yes</v>
      </c>
      <c r="M40" s="536" t="str">
        <f>IF(ISBLANK('Uganda 2012'!$F$18),"",'Uganda 2012'!$F$18)</f>
        <v>United States Agency for International Development (USAID), Department for International Development (DFID)</v>
      </c>
      <c r="N40" s="536" t="str">
        <f>IF(ISBLANK('Uganda 2012'!$D$19),"",'Uganda 2012'!$D$19)</f>
        <v>Yes</v>
      </c>
      <c r="O40" s="536" t="str">
        <f>IF(ISBLANK('Uganda 2012'!$F$19),"",'Uganda 2012'!$F$19)</f>
        <v>United Nations Population Fund (UNFPA)</v>
      </c>
      <c r="P40" s="536" t="str">
        <f>IF(ISBLANK('Uganda 2012'!$D$20),"",'Uganda 2012'!$D$20)</f>
        <v>Yes</v>
      </c>
      <c r="Q40" s="536" t="str">
        <f>IF(ISBLANK('Uganda 2012'!$F$20),"",'Uganda 2012'!$F$20)</f>
        <v>MOH Reproductive Health Division, AIDS Control Program (ACP), MOH Pharmacy Division</v>
      </c>
      <c r="R40" s="536" t="str">
        <f>IF(ISBLANK('Uganda 2012'!$D$21),"",'Uganda 2012'!$D$21)</f>
        <v>Yes</v>
      </c>
      <c r="S40" s="536" t="str">
        <f>IF(ISBLANK('Uganda 2012'!$F$21),"",'Uganda 2012'!$F$21)</f>
        <v>National Medical Store (NMS)</v>
      </c>
      <c r="T40" s="536" t="str">
        <f>IF(ISBLANK('Uganda 2012'!$D$22),"",'Uganda 2012'!$D$22)</f>
        <v>No</v>
      </c>
      <c r="U40" s="536" t="str">
        <f>IF(ISBLANK('Uganda 2012'!$F$22),"",'Uganda 2012'!$F$22)</f>
        <v/>
      </c>
      <c r="V40" s="536" t="str">
        <f>IF(ISBLANK('Uganda 2012'!$D$23),"",'Uganda 2012'!$D$23)</f>
        <v>Yes</v>
      </c>
      <c r="W40" s="536" t="str">
        <f>IF(ISBLANK('Uganda 2012'!$F$23),"",'Uganda 2012'!$F$23)</f>
        <v>USAID partners: MSH-STRIDES, Reproductive Health Uganda, Marie Stopes Uganda, FHI360 and many others</v>
      </c>
      <c r="X40" s="536" t="str">
        <f>IF(ISBLANK('Uganda 2012'!$H$24),"",'Uganda 2012'!$H$24)</f>
        <v>6 or more times</v>
      </c>
      <c r="Y40" s="536" t="str">
        <f>IF(ISBLANK('Uganda 2012'!$H$25),"",'Uganda 2012'!$H$25)</f>
        <v>No</v>
      </c>
      <c r="Z40" s="536" t="str">
        <f>IF(ISBLANK('Uganda 2012'!$D$26),"",'Uganda 2012'!$D$26)</f>
        <v>Yes</v>
      </c>
      <c r="AA40" s="536" t="str">
        <f>IF(ISBLANK('Uganda 2012'!$F$26),"",'Uganda 2012'!$F$26)</f>
        <v>USAID and UNFPA</v>
      </c>
      <c r="AB40" s="536" t="str">
        <f>IF(ISBLANK('Uganda 2012'!$H$26),"",'Uganda 2012'!$H$26)</f>
        <v>Commodity specialist</v>
      </c>
      <c r="AC40" s="155"/>
      <c r="AD40" s="537" t="str">
        <f>IF(ISBLANK('Uganda 2012'!$F$28),"",'Uganda 2012'!$F$28)</f>
        <v>July</v>
      </c>
      <c r="AE40" s="537" t="str">
        <f>IF(ISBLANK('Uganda 2012'!$H$28),"",'Uganda 2012'!$H$28)</f>
        <v>June</v>
      </c>
      <c r="AF40" s="538">
        <f>IF(ISBLANK('Uganda 2012'!$G$29),"",'Uganda 2012'!$G$29)</f>
        <v>6900000</v>
      </c>
      <c r="AG40" s="535" t="str">
        <f>IF(ISBLANK('Uganda 2012'!$E$30),"",'Uganda 2012'!$E$30)</f>
        <v>01/11 - 12/11</v>
      </c>
      <c r="AH40" s="535" t="str">
        <f>IF(ISBLANK('Uganda 2012'!$G$30),"",'Uganda 2012'!$G$30)</f>
        <v>MOH, NMS, USAID, UNFPA, SURE</v>
      </c>
      <c r="AI40" s="535" t="str">
        <f>IF(ISBLANK('Uganda 2012'!$H$31),"",'Uganda 2012'!$H$31)</f>
        <v>Yes</v>
      </c>
      <c r="AJ40" s="538" t="str">
        <f>IF(ISBLANK('Uganda 2012'!$H$32),"",'Uganda 2012'!$H$32)</f>
        <v>Yes</v>
      </c>
      <c r="AK40" s="538">
        <f>IF(ISBLANK('Uganda 2012'!$E$35),"",'Uganda 2012'!$E$35)</f>
        <v>1000000</v>
      </c>
      <c r="AL40" s="537" t="str">
        <f>IF(ISBLANK('Uganda 2012'!$F$35),"",'Uganda 2012'!$F$35)</f>
        <v>7/10 - 6/11</v>
      </c>
      <c r="AM40" s="537" t="str">
        <f>IF(ISBLANK('Uganda 2012'!$G$35),"",'Uganda 2012'!$G$35)</f>
        <v xml:space="preserve">MOH </v>
      </c>
      <c r="AN40" s="537" t="str">
        <f>IF(ISBLANK('Uganda 2012'!$H$35),"",'Uganda 2012'!$H$35)</f>
        <v>This amount includes other RH products.</v>
      </c>
      <c r="AO40" s="537" t="str">
        <f>IF(ISBLANK('Uganda 2012'!$H$37),"",'Uganda 2012'!$H$37)</f>
        <v>Yes</v>
      </c>
      <c r="AP40" s="537" t="str">
        <f>IF(ISBLANK('Uganda 2012'!$D$40),"",'Uganda 2012'!$D$40)</f>
        <v>Yes</v>
      </c>
      <c r="AQ40" s="537" t="str">
        <f>IF(ISBLANK('Uganda 2012'!$D$41),"",'Uganda 2012'!$D$41)</f>
        <v>Don't know</v>
      </c>
      <c r="AR40" s="538">
        <f>IF(ISBLANK('Uganda 2012'!$E$40),"",'Uganda 2012'!$E$40)</f>
        <v>1500000</v>
      </c>
      <c r="AS40" s="538" t="str">
        <f>IF(ISBLANK('Uganda 2012'!$F$40),"",'Uganda 2012'!$F$40)</f>
        <v>07/10 - 06/11</v>
      </c>
      <c r="AT40" s="538" t="str">
        <f>IF(ISBLANK('Uganda 2012'!$G$40),"",'Uganda 2012'!$G$40)</f>
        <v>MOH</v>
      </c>
      <c r="AU40" s="537" t="str">
        <f>IF(ISBLANK('Uganda 2012'!$H$40),"",'Uganda 2012'!$H$40)</f>
        <v/>
      </c>
      <c r="AV40" s="537" t="str">
        <f>IF(ISBLANK('Uganda 2012'!$D$42),"",'Uganda 2012'!$D$42)</f>
        <v>No</v>
      </c>
      <c r="AW40" s="538" t="str">
        <f>IF(ISBLANK('Uganda 2012'!$D$43),"",'Uganda 2012'!$D$43)</f>
        <v>N/A</v>
      </c>
      <c r="AX40" s="538">
        <f>IF(ISBLANK('Uganda 2012'!$E$42),"",'Uganda 2012'!$E$42)</f>
        <v>0</v>
      </c>
      <c r="AY40" s="538" t="str">
        <f>IF(ISBLANK('Uganda 2012'!$F$42),"",'Uganda 2012'!$F$42)</f>
        <v>07/10-06/11</v>
      </c>
      <c r="AZ40" s="538" t="str">
        <f>IF(ISBLANK('Uganda 2012'!$G$42),"",'Uganda 2012'!$G$42)</f>
        <v/>
      </c>
      <c r="BA40" s="537" t="str">
        <f>IF(ISBLANK('Uganda 2012'!$H$42),"",'Uganda 2012'!$H$42)</f>
        <v/>
      </c>
      <c r="BB40" s="539">
        <f>IF(ISBLANK('Uganda 2012'!$E$44),"",'Uganda 2012'!$E$44)</f>
        <v>1500000</v>
      </c>
      <c r="BC40" s="537" t="str">
        <f>IF(ISBLANK('Uganda 2012'!$H$44),"",'Uganda 2012'!$H$44)</f>
        <v/>
      </c>
      <c r="BD40" s="540"/>
      <c r="BE40" s="537" t="str">
        <f>IF(ISBLANK('Uganda 2012'!$D$48),"",'Uganda 2012'!$D$48)</f>
        <v>Yes</v>
      </c>
      <c r="BF40" s="538" t="str">
        <f>IF(ISBLANK('Uganda 2012'!$D$49),"",'Uganda 2012'!$D$49)</f>
        <v>(UNFPA $373,932, DFID $926,828, USAID $3,572,627)</v>
      </c>
      <c r="BG40" s="538">
        <f>IF(ISBLANK('Uganda 2012'!$E$48),"",'Uganda 2012'!$E$48)</f>
        <v>4873387</v>
      </c>
      <c r="BH40" s="552" t="str">
        <f>IF(ISBLANK('Uganda 2012'!$F$48),"",'Uganda 2012'!$F$48)</f>
        <v>07/10-06/11</v>
      </c>
      <c r="BI40" s="538" t="str">
        <f>IF(ISBLANK('Uganda 2012'!$G$48),"",'Uganda 2012'!$G$48)</f>
        <v>RHI</v>
      </c>
      <c r="BJ40" s="537" t="str">
        <f>IF(ISBLANK('Uganda 2012'!$H$48),"",'Uganda 2012'!$H$48)</f>
        <v>For public sector</v>
      </c>
      <c r="BK40" s="537" t="str">
        <f>IF(ISBLANK('Uganda 2012'!$D$50),"",'Uganda 2012'!$D$50)</f>
        <v>No</v>
      </c>
      <c r="BL40" s="538">
        <f>IF(ISBLANK('Uganda 2012'!$E$50),"",'Uganda 2012'!$E$50)</f>
        <v>0</v>
      </c>
      <c r="BM40" s="538" t="str">
        <f>IF(ISBLANK('Uganda 2012'!$F$50),"",'Uganda 2012'!$F$50)</f>
        <v>07/10-06/11</v>
      </c>
      <c r="BN40" s="538" t="str">
        <f>IF(ISBLANK('Uganda 2012'!$G$50),"",'Uganda 2012'!$G$50)</f>
        <v/>
      </c>
      <c r="BO40" s="538" t="str">
        <f>IF(ISBLANK('Uganda 2012'!$H$50),"",'Uganda 2012'!$H$50)</f>
        <v/>
      </c>
      <c r="BP40" s="537" t="str">
        <f>IF(ISBLANK('Uganda 2012'!$D$51),"",'Uganda 2012'!$D$51)</f>
        <v>No</v>
      </c>
      <c r="BQ40" s="538">
        <f>IF(ISBLANK('Uganda 2012'!$E$51),"",'Uganda 2012'!$E$51)</f>
        <v>0</v>
      </c>
      <c r="BR40" s="537" t="str">
        <f>IF(ISBLANK('Uganda 2012'!$F$51),"",'Uganda 2012'!$F$51)</f>
        <v>07/10-06/11</v>
      </c>
      <c r="BS40" s="538" t="str">
        <f>IF(ISBLANK('Uganda 2012'!$G$51),"",'Uganda 2012'!$G$51)</f>
        <v/>
      </c>
      <c r="BT40" s="538" t="str">
        <f>IF(ISBLANK('Uganda 2012'!$H$51),"",'Uganda 2012'!$H$51)</f>
        <v/>
      </c>
      <c r="BU40" s="539">
        <f>IF(ISBLANK('Uganda 2012'!$E$52),"",'Uganda 2012'!$E$52)</f>
        <v>4873387</v>
      </c>
      <c r="BV40" s="538" t="str">
        <f>IF(ISBLANK('Uganda 2012'!$H$52),"",'Uganda 2012'!$H$52)</f>
        <v/>
      </c>
      <c r="BW40" s="541">
        <f>IF(ISBLANK('Uganda 2012'!$F$55),"",'Uganda 2012'!$F$55)</f>
        <v>0.23535366673952171</v>
      </c>
      <c r="BX40" s="537" t="str">
        <f>IF(ISBLANK('Uganda 2012'!$G$55),"",'Uganda 2012'!$G$55)</f>
        <v/>
      </c>
      <c r="BY40" s="541">
        <f>IF(ISBLANK('Uganda 2012'!$F$56),"",'Uganda 2012'!$F$56)</f>
        <v>0.92367927536231886</v>
      </c>
      <c r="BZ40" s="537" t="str">
        <f>IF(ISBLANK('Uganda 2012'!$G$56),"",'Uganda 2012'!$G$56)</f>
        <v>Not all procurements have been made yet.</v>
      </c>
      <c r="CA40" s="537" t="str">
        <f>IF(ISBLANK('Uganda 2012'!$F$57),"",'Uganda 2012'!$F$57)</f>
        <v/>
      </c>
      <c r="CB40" s="537" t="str">
        <f>IF(ISBLANK('Uganda 2012'!$G$57),"",'Uganda 2012'!$G$57)</f>
        <v/>
      </c>
      <c r="CC40" s="537" t="str">
        <f>IF(ISBLANK('Uganda 2012'!$F$59),"",'Uganda 2012'!$F$59)</f>
        <v>The government (e.g., Central Medical Stores, MOH logistics unit, MOH procurement unit)</v>
      </c>
      <c r="CD40" s="537" t="str">
        <f>IF(ISBLANK('Uganda 2012'!$F$60),"",'Uganda 2012'!$F$60)</f>
        <v>National Medical Stores</v>
      </c>
      <c r="CE40" s="537" t="str">
        <f>IF(ISBLANK('Uganda 2012'!$F$61),"",'Uganda 2012'!$F$61)</f>
        <v>Yes</v>
      </c>
      <c r="CF40" s="537" t="str">
        <f>IF(ISBLANK('Uganda 2012'!$D$62),"",'Uganda 2012'!$D$62)</f>
        <v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v>
      </c>
      <c r="CG40" s="262"/>
      <c r="CH40" s="542"/>
      <c r="CI40" s="543" t="str">
        <f>IF(ISBLANK('Uganda 2012'!$D$66),"",'Uganda 2012'!$D$66)</f>
        <v>Yes</v>
      </c>
      <c r="CJ40" s="543" t="str">
        <f>IF(ISBLANK('Uganda 2012'!$D$67),"",'Uganda 2012'!$D$67)</f>
        <v>Don't know</v>
      </c>
      <c r="CK40" s="543" t="str">
        <f>IF(ISBLANK('Uganda 2012'!$D$68),"",'Uganda 2012'!$D$68)</f>
        <v>Don't know</v>
      </c>
      <c r="CL40" s="543" t="str">
        <f>IF(ISBLANK('Uganda 2012'!$D$69),"",'Uganda 2012'!$D$69)</f>
        <v>Yes</v>
      </c>
      <c r="CM40" s="543" t="str">
        <f>IF(ISBLANK('Uganda 2012'!$D$70),"",'Uganda 2012'!$D$70)</f>
        <v>Don't know</v>
      </c>
      <c r="CN40" s="543" t="str">
        <f>IF(ISBLANK('Uganda 2012'!$D$71),"",'Uganda 2012'!$D$71)</f>
        <v>Yes</v>
      </c>
      <c r="CO40" s="543" t="str">
        <f>IF(ISBLANK('Uganda 2012'!$D$72),"",'Uganda 2012'!$D$72)</f>
        <v>Don't know</v>
      </c>
      <c r="CP40" s="543" t="str">
        <f>IF(ISBLANK('Uganda 2012'!$D$73),"",'Uganda 2012'!$D$73)</f>
        <v>Don't know</v>
      </c>
      <c r="CQ40" s="543" t="str">
        <f>IF(ISBLANK('Uganda 2012'!$D$74),"",'Uganda 2012'!$D$74)</f>
        <v>Yes</v>
      </c>
      <c r="CR40" s="543" t="str">
        <f>IF(ISBLANK('Uganda 2012'!$D$75),"",'Uganda 2012'!$D$75)</f>
        <v>Yes</v>
      </c>
      <c r="CS40" s="543" t="str">
        <f>IF(ISBLANK('Uganda 2012'!$D$76),"",'Uganda 2012'!$D$76)</f>
        <v>Don't know</v>
      </c>
      <c r="CT40" s="543" t="str">
        <f>IF(ISBLANK('Uganda 2012'!$D$77),"",'Uganda 2012'!$D$77)</f>
        <v/>
      </c>
      <c r="CU40" s="542"/>
      <c r="CV40" s="543" t="str">
        <f>IF(ISBLANK('Uganda 2012'!$F$66),"",'Uganda 2012'!$F$66)</f>
        <v>Yes</v>
      </c>
      <c r="CW40" s="543" t="str">
        <f>IF(ISBLANK('Uganda 2012'!$F$67),"",'Uganda 2012'!$F$67)</f>
        <v>Yes</v>
      </c>
      <c r="CX40" s="543" t="str">
        <f>IF(ISBLANK('Uganda 2012'!$F$68),"",'Uganda 2012'!$F$68)</f>
        <v>Yes</v>
      </c>
      <c r="CY40" s="543" t="str">
        <f>IF(ISBLANK('Uganda 2012'!$F$69),"",'Uganda 2012'!$F$69)</f>
        <v>Yes</v>
      </c>
      <c r="CZ40" s="543" t="str">
        <f>IF(ISBLANK('Uganda 2012'!$F$70),"",'Uganda 2012'!$F$70)</f>
        <v>Yes</v>
      </c>
      <c r="DA40" s="543" t="str">
        <f>IF(ISBLANK('Uganda 2012'!$F$71),"",'Uganda 2012'!$F$71)</f>
        <v>Yes</v>
      </c>
      <c r="DB40" s="543" t="str">
        <f>IF(ISBLANK('Uganda 2012'!$F$72),"",'Uganda 2012'!$F$72)</f>
        <v>No</v>
      </c>
      <c r="DC40" s="543" t="str">
        <f>IF(ISBLANK('Uganda 2012'!$F$73),"",'Uganda 2012'!$F$73)</f>
        <v>Yes</v>
      </c>
      <c r="DD40" s="543" t="str">
        <f>IF(ISBLANK('Uganda 2012'!$F$74),"",'Uganda 2012'!$F$74)</f>
        <v>Yes</v>
      </c>
      <c r="DE40" s="543" t="str">
        <f>IF(ISBLANK('Uganda 2012'!$F$75),"",'Uganda 2012'!$F$75)</f>
        <v>Yes</v>
      </c>
      <c r="DF40" s="543" t="str">
        <f>IF(ISBLANK('Uganda 2012'!$F$76),"",'Uganda 2012'!$F$76)</f>
        <v>No</v>
      </c>
      <c r="DG40" s="543" t="str">
        <f>IF(ISBLANK('Uganda 2012'!$F$77),"",'Uganda 2012'!$F$77)</f>
        <v/>
      </c>
      <c r="DH40" s="544"/>
      <c r="DI40" s="543" t="str">
        <f>IF(ISBLANK('Uganda 2012'!$G$66),"",'Uganda 2012'!$G$66)</f>
        <v>Yes</v>
      </c>
      <c r="DJ40" s="543" t="str">
        <f>IF(ISBLANK('Uganda 2012'!$G$67),"",'Uganda 2012'!$G$67)</f>
        <v>Yes</v>
      </c>
      <c r="DK40" s="543" t="str">
        <f>IF(ISBLANK('Uganda 2012'!$G$68),"",'Uganda 2012'!$G$68)</f>
        <v>Yes</v>
      </c>
      <c r="DL40" s="543" t="str">
        <f>IF(ISBLANK('Uganda 2012'!$G$69),"",'Uganda 2012'!$G$69)</f>
        <v>Yes</v>
      </c>
      <c r="DM40" s="543" t="str">
        <f>IF(ISBLANK('Uganda 2012'!$G$70),"",'Uganda 2012'!$G$70)</f>
        <v>Yes</v>
      </c>
      <c r="DN40" s="543" t="str">
        <f>IF(ISBLANK('Uganda 2012'!$G$71),"",'Uganda 2012'!$G$71)</f>
        <v>Yes</v>
      </c>
      <c r="DO40" s="543" t="str">
        <f>IF(ISBLANK('Uganda 2012'!$G$72),"",'Uganda 2012'!$G$72)</f>
        <v>Yes</v>
      </c>
      <c r="DP40" s="543" t="str">
        <f>IF(ISBLANK('Uganda 2012'!$G$73),"",'Uganda 2012'!$G$73)</f>
        <v>Yes</v>
      </c>
      <c r="DQ40" s="543" t="str">
        <f>IF(ISBLANK('Uganda 2012'!$G$74),"",'Uganda 2012'!$G$74)</f>
        <v>Yes</v>
      </c>
      <c r="DR40" s="543" t="str">
        <f>IF(ISBLANK('Uganda 2012'!$G$75),"",'Uganda 2012'!$G$75)</f>
        <v>Yes</v>
      </c>
      <c r="DS40" s="543" t="str">
        <f>IF(ISBLANK('Uganda 2012'!$G$76),"",'Uganda 2012'!$G$76)</f>
        <v>Don't know</v>
      </c>
      <c r="DT40" s="543" t="str">
        <f>IF(ISBLANK('Uganda 2012'!$G$77),"",'Uganda 2012'!$G$77)</f>
        <v/>
      </c>
      <c r="DU40" s="544"/>
      <c r="DV40" s="543" t="str">
        <f>IF(ISBLANK('Uganda 2012'!$H$66),"",'Uganda 2012'!$H$66)</f>
        <v>Yes</v>
      </c>
      <c r="DW40" s="543" t="str">
        <f>IF(ISBLANK('Uganda 2012'!$H$67),"",'Uganda 2012'!$H$67)</f>
        <v>Yes</v>
      </c>
      <c r="DX40" s="543" t="str">
        <f>IF(ISBLANK('Uganda 2012'!$H$68),"",'Uganda 2012'!$H$68)</f>
        <v>Yes</v>
      </c>
      <c r="DY40" s="543" t="str">
        <f>IF(ISBLANK('Uganda 2012'!$H$69),"",'Uganda 2012'!$H$69)</f>
        <v>Yes</v>
      </c>
      <c r="DZ40" s="543" t="str">
        <f>IF(ISBLANK('Uganda 2012'!$H$70),"",'Uganda 2012'!$H$70)</f>
        <v>Yes</v>
      </c>
      <c r="EA40" s="543" t="str">
        <f>IF(ISBLANK('Uganda 2012'!$H$71),"",'Uganda 2012'!$H$71)</f>
        <v>Yes</v>
      </c>
      <c r="EB40" s="543" t="str">
        <f>IF(ISBLANK('Uganda 2012'!$H$72),"",'Uganda 2012'!$H$72)</f>
        <v>No</v>
      </c>
      <c r="EC40" s="543" t="str">
        <f>IF(ISBLANK('Uganda 2012'!$H$73),"",'Uganda 2012'!$H$73)</f>
        <v>No</v>
      </c>
      <c r="ED40" s="543" t="str">
        <f>IF(ISBLANK('Uganda 2012'!$H$74),"",'Uganda 2012'!$H$74)</f>
        <v>No</v>
      </c>
      <c r="EE40" s="543" t="str">
        <f>IF(ISBLANK('Uganda 2012'!$H$75),"",'Uganda 2012'!$H$75)</f>
        <v>No</v>
      </c>
      <c r="EF40" s="543" t="str">
        <f>IF(ISBLANK('Uganda 2012'!$H$76),"",'Uganda 2012'!$H$76)</f>
        <v>Yes</v>
      </c>
      <c r="EG40" s="543" t="str">
        <f>IF(ISBLANK('Uganda 2012'!$H$77),"",'Uganda 2012'!$H$77)</f>
        <v/>
      </c>
      <c r="EH40" s="543" t="str">
        <f>IF(ISBLANK('Uganda 2012'!$D$78),"",'Uganda 2012'!$D$78)</f>
        <v/>
      </c>
      <c r="EI40" s="545"/>
      <c r="EJ40" s="546" t="str">
        <f>IF(ISBLANK('Uganda 2012'!$H$80),"",'Uganda 2012'!$H$80)</f>
        <v>Yes</v>
      </c>
      <c r="EK40" s="546" t="str">
        <f>IF(ISBLANK('Uganda 2012'!$C$83),"",'Uganda 2012'!$C$83)</f>
        <v>Reproductive Health Commodity Security Strategic Plan</v>
      </c>
      <c r="EL40" s="546" t="str">
        <f>IF(ISBLANK('Uganda 2012'!$D$83),"",'Uganda 2012'!$D$83)</f>
        <v>2010-2015</v>
      </c>
      <c r="EM40" s="546" t="str">
        <f>IF(ISBLANK('Uganda 2012'!$F$83),"",'Uganda 2012'!$F$83)</f>
        <v>Yes</v>
      </c>
      <c r="EN40" s="546" t="str">
        <f>IF(ISBLANK('Uganda 2012'!$G$83),"",'Uganda 2012'!$G$83)</f>
        <v>Yes</v>
      </c>
      <c r="EO40" s="546" t="str">
        <f>IF(ISBLANK('Uganda 2012'!$F$84),"",'Uganda 2012'!$F$84)</f>
        <v>Yes</v>
      </c>
      <c r="EP40" s="546" t="str">
        <f>IF(ISBLANK('Uganda 2012'!$E$85),"",'Uganda 2012'!$E$85)</f>
        <v>All sectors are charged a verification fee by the National Drug Authority (NDA), and Uganda Revenue Authority recently is demanding withholding tax on contraceptives.</v>
      </c>
      <c r="EQ40" s="546" t="str">
        <f>IF(ISBLANK('Uganda 2012'!$E$86),"",'Uganda 2012'!$E$86)</f>
        <v>NDA 2% of FOB value is charged on all pharmaceuticals and Uganda Revenue Authority (URA) 18% and 6% on condoms.</v>
      </c>
      <c r="ER40" s="546" t="str">
        <f>IF(ISBLANK('Uganda 2012'!$H$87),"",'Uganda 2012'!$H$87)</f>
        <v>Yes</v>
      </c>
      <c r="ES40" s="546" t="str">
        <f>IF(ISBLANK('Uganda 2012'!$D$88),"",'Uganda 2012'!$D$88)</f>
        <v>See above for taxes. It takes about 12 months for NDA to register new products; NDA has mandatory pre-shipment for condoms. This takes months which delays entry into the sector.</v>
      </c>
      <c r="ET40" s="546" t="str">
        <f>IF(ISBLANK('Uganda 2012'!$H$89),"",'Uganda 2012'!$H$89)</f>
        <v>Don't know</v>
      </c>
      <c r="EU40" s="546" t="str">
        <f>IF(ISBLANK('Uganda 2012'!$D$90),"",'Uganda 2012'!$D$90)</f>
        <v>Don't know</v>
      </c>
      <c r="EV40" s="546" t="str">
        <f>IF(ISBLANK('Uganda 2012'!$H$91),"",'Uganda 2012'!$H$91)</f>
        <v>Yes</v>
      </c>
      <c r="EW40" s="546" t="str">
        <f>IF(ISBLANK('Uganda 2012'!$C$94),"",'Uganda 2012'!$C$94)</f>
        <v>Injectables</v>
      </c>
      <c r="EX40" s="546" t="str">
        <f>IF(ISBLANK('Uganda 2012'!$E$94),"",'Uganda 2012'!$E$94)</f>
        <v>The MOH policy to allow trained community-based distributors (CBDs) to dispense injectables has not passed.</v>
      </c>
      <c r="EY40" s="546" t="str">
        <f>IF(ISBLANK('Uganda 2012'!$G$94),"",'Uganda 2012'!$G$94)</f>
        <v>No injectables are allowed to be sold through drug shops.</v>
      </c>
      <c r="EZ40" s="546" t="str">
        <f>IF(ISBLANK('Uganda 2012'!$C$95),"",'Uganda 2012'!$C$95)</f>
        <v/>
      </c>
      <c r="FA40" s="546" t="str">
        <f>IF(ISBLANK('Uganda 2012'!$E$95),"",'Uganda 2012'!$E$95)</f>
        <v/>
      </c>
      <c r="FB40" s="546" t="str">
        <f>IF(ISBLANK('Uganda 2012'!$G$95),"",'Uganda 2012'!$G$95)</f>
        <v/>
      </c>
      <c r="FC40" s="546" t="str">
        <f>IF(ISBLANK('Uganda 2012'!$C$96),"",'Uganda 2012'!$C$96)</f>
        <v/>
      </c>
      <c r="FD40" s="546" t="str">
        <f>IF(ISBLANK('Uganda 2012'!$E$96),"",'Uganda 2012'!$E$96)</f>
        <v/>
      </c>
      <c r="FE40" s="546" t="str">
        <f>IF(ISBLANK('Uganda 2012'!$G$96),"",'Uganda 2012'!$G$96)</f>
        <v/>
      </c>
      <c r="FF40" s="550"/>
      <c r="FG40" s="546" t="str">
        <f>IF(ISBLANK('Uganda 2012'!$D$99),"",'Uganda 2012'!$D$99)</f>
        <v>No</v>
      </c>
      <c r="FH40" s="546" t="str">
        <f>IF(ISBLANK('Uganda 2012'!$E$99),"",'Uganda 2012'!$E$99)</f>
        <v/>
      </c>
      <c r="FI40" s="546" t="str">
        <f>IF(ISBLANK('Uganda 2012'!$H$99),"",'Uganda 2012'!$H$99)</f>
        <v/>
      </c>
      <c r="FJ40" s="546" t="str">
        <f>IF(ISBLANK('Uganda 2012'!$D$100),"",'Uganda 2012'!$D$100)</f>
        <v>No</v>
      </c>
      <c r="FK40" s="546" t="str">
        <f>IF(ISBLANK('Uganda 2012'!$E$100),"",'Uganda 2012'!$E$100)</f>
        <v/>
      </c>
      <c r="FL40" s="546" t="str">
        <f>IF(ISBLANK('Uganda 2012'!$H$100),"",'Uganda 2012'!$H$100)</f>
        <v/>
      </c>
      <c r="FM40" s="546" t="str">
        <f>IF(ISBLANK('Uganda 2012'!$D$101),"",'Uganda 2012'!$D$101)</f>
        <v>No</v>
      </c>
      <c r="FN40" s="546" t="str">
        <f>IF(ISBLANK('Uganda 2012'!$E$101),"",'Uganda 2012'!$E$101)</f>
        <v/>
      </c>
      <c r="FO40" s="546" t="str">
        <f>IF(ISBLANK('Uganda 2012'!$H$101),"",'Uganda 2012'!$H$101)</f>
        <v/>
      </c>
      <c r="FP40" s="547"/>
      <c r="FQ40" s="546" t="str">
        <f>IF(ISBLANK('Uganda 2012'!$G$104),"",'Uganda 2012'!$G$104)</f>
        <v>No</v>
      </c>
      <c r="FR40" s="546" t="str">
        <f>IF(ISBLANK('Uganda 2012'!$G$105),"",'Uganda 2012'!$G$105)</f>
        <v>No</v>
      </c>
      <c r="FS40" s="546" t="str">
        <f>IF(ISBLANK('Uganda 2012'!$G$106),"",'Uganda 2012'!$G$106)</f>
        <v>N/A</v>
      </c>
      <c r="FT40" s="546" t="str">
        <f>IF(ISBLANK('Uganda 2012'!$D$107),"",'Uganda 2012'!$D$107)</f>
        <v>N/A</v>
      </c>
      <c r="FU40" s="547"/>
      <c r="FV40" s="546" t="str">
        <f>IF(ISBLANK('Uganda 2012'!$G$109),"",'Uganda 2012'!$G$109)</f>
        <v>Yes</v>
      </c>
      <c r="FW40" s="546" t="str">
        <f>IF(ISBLANK('Uganda 2012'!$G$110),"",'Uganda 2012'!$G$110)</f>
        <v>Yes</v>
      </c>
      <c r="FX40" s="546" t="str">
        <f>IF(ISBLANK('Uganda 2012'!$G$111),"",'Uganda 2012'!$G$111)</f>
        <v>Yes</v>
      </c>
      <c r="FY40" s="546" t="str">
        <f>IF(ISBLANK('Uganda 2012'!$G$112),"",'Uganda 2012'!$G$112)</f>
        <v>Yes</v>
      </c>
      <c r="FZ40" s="546" t="str">
        <f>IF(ISBLANK('Uganda 2012'!$G$113),"",'Uganda 2012'!$G$113)</f>
        <v>Yes</v>
      </c>
      <c r="GA40" s="546" t="str">
        <f>IF(ISBLANK('Uganda 2012'!$G$114),"",'Uganda 2012'!$G$114)</f>
        <v>No</v>
      </c>
      <c r="GB40" s="546" t="str">
        <f>IF(ISBLANK('Uganda 2012'!$G$115),"",'Uganda 2012'!$G$115)</f>
        <v>No</v>
      </c>
      <c r="GC40" s="546" t="str">
        <f>IF(ISBLANK('Uganda 2012'!$G$116),"",'Uganda 2012'!$G$116)</f>
        <v>Yes</v>
      </c>
      <c r="GD40" s="546" t="str">
        <f>IF(ISBLANK('Uganda 2012'!$G$117),"",'Uganda 2012'!$G$117)</f>
        <v>No</v>
      </c>
      <c r="GE40" s="546" t="str">
        <f>IF(ISBLANK('Uganda 2012'!$G$118),"",'Uganda 2012'!$G$118)</f>
        <v>Don't know</v>
      </c>
      <c r="GF40" s="546" t="str">
        <f>IF(ISBLANK('Uganda 2012'!$F$119),"",'Uganda 2012'!$F$119)</f>
        <v>Don't know</v>
      </c>
      <c r="GG40" s="546" t="str">
        <f>IF(ISBLANK('Uganda 2012'!$F$120),"",'Uganda 2012'!$F$120)</f>
        <v>2011/2012</v>
      </c>
      <c r="GH40" s="546" t="str">
        <f>IF(ISBLANK('Uganda 2012'!$D$121),"",'Uganda 2012'!$D$121)</f>
        <v>Essential Medicines, Health and Laboratory Supplies (EMHLS)</v>
      </c>
      <c r="GI40" s="546" t="str">
        <f>IF(ISBLANK('Uganda 2012'!$D$122),"",'Uganda 2012'!$D$122)</f>
        <v>The list has just been revised and has not yet been approved.</v>
      </c>
      <c r="GJ40" s="547"/>
      <c r="GK40" s="546">
        <f>IF(ISBLANK('Uganda 2012'!$F$124),"",'Uganda 2012'!$F$124)</f>
        <v>2010</v>
      </c>
      <c r="GL40" s="546" t="str">
        <f>IF(ISBLANK('Uganda 2012'!$G$125),"",'Uganda 2012'!$G$125)</f>
        <v>Yes</v>
      </c>
      <c r="GM40" s="546" t="str">
        <f>IF(ISBLANK('Uganda 2012'!$G$126),"",'Uganda 2012'!$G$126)</f>
        <v>Yes</v>
      </c>
      <c r="GN40" s="546" t="str">
        <f>IF(ISBLANK('Uganda 2012'!$G$127),"",'Uganda 2012'!$G$127)</f>
        <v>Yes</v>
      </c>
      <c r="GO40" s="546" t="str">
        <f>IF(ISBLANK('Uganda 2012'!$G$128),"",'Uganda 2012'!$G$128)</f>
        <v>No</v>
      </c>
      <c r="GP40" s="546" t="str">
        <f>IF(ISBLANK('Uganda 2012'!$D$129),"",'Uganda 2012'!$D$129)</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GQ40" s="555"/>
      <c r="GR40" s="548" t="str">
        <f>IF(ISBLANK('Uganda 2012'!$G$131),"",'Uganda 2012'!$G$131)</f>
        <v>Yes</v>
      </c>
      <c r="GS40" s="549"/>
      <c r="GT40" s="548" t="str">
        <f>IF(ISBLANK('Uganda 2012'!$G$133),"",'Uganda 2012'!$G$133)</f>
        <v>No</v>
      </c>
      <c r="GU40" s="548" t="str">
        <f>IF(ISBLANK('Uganda 2012'!$G$134),"",'Uganda 2012'!$G$134)</f>
        <v>Yes</v>
      </c>
      <c r="GV40" s="548" t="str">
        <f>IF(ISBLANK('Uganda 2012'!$G$135),"",'Uganda 2012'!$G$135)</f>
        <v>No</v>
      </c>
      <c r="GW40" s="548" t="str">
        <f>IF(ISBLANK('Uganda 2012'!$G$136),"",'Uganda 2012'!$G$136)</f>
        <v>Yes</v>
      </c>
      <c r="GX40" s="548" t="str">
        <f>IF(ISBLANK('Uganda 2012'!$G$137),"",'Uganda 2012'!$G$137)</f>
        <v>No</v>
      </c>
      <c r="GY40" s="548" t="str">
        <f>IF(ISBLANK('Uganda 2012'!$G$138),"",'Uganda 2012'!$G$138)</f>
        <v>Yes</v>
      </c>
      <c r="GZ40" s="548" t="str">
        <f>IF(ISBLANK('Uganda 2012'!$G$139),"",'Uganda 2012'!$G$139)</f>
        <v>N/A</v>
      </c>
      <c r="HA40" s="548" t="str">
        <f>IF(ISBLANK('Uganda 2012'!$G$140),"",'Uganda 2012'!$G$140)</f>
        <v>No</v>
      </c>
      <c r="HB40" s="548" t="str">
        <f>IF(ISBLANK('Uganda 2012'!$G$141),"",'Uganda 2012'!$G$141)</f>
        <v>N/A</v>
      </c>
      <c r="HC40" s="548" t="str">
        <f>IF(ISBLANK('Uganda 2012'!$F$142),"",'Uganda 2012'!$F$142)</f>
        <v>07/10 - 06/11</v>
      </c>
      <c r="HD40" s="548" t="str">
        <f>IF(ISBLANK('Uganda 2012'!$F$143),"",'Uganda 2012'!$F$143)</f>
        <v>MOH stock status reports</v>
      </c>
      <c r="HE40" s="549"/>
      <c r="HF40" s="548" t="str">
        <f>IF(ISBLANK('Uganda 2012'!$G$145),"",'Uganda 2012'!$G$145)</f>
        <v>No</v>
      </c>
      <c r="HG40" s="548" t="str">
        <f>IF(ISBLANK('Uganda 2012'!$G$146),"",'Uganda 2012'!$G$146)</f>
        <v>No</v>
      </c>
      <c r="HH40" s="551" t="str">
        <f>IF(ISBLANK('Uganda 2012'!$D$147),"",'Uganda 2012'!$D$147)</f>
        <v>It is very difficult to get information on National Medical Store (NMS) procurements and supply plans.</v>
      </c>
      <c r="HI40" s="156" t="s">
        <v>504</v>
      </c>
    </row>
    <row r="41" spans="1:217" ht="39.950000000000003" customHeight="1">
      <c r="A41" s="263" t="s">
        <v>537</v>
      </c>
      <c r="B41" s="154"/>
      <c r="C41" s="536" t="str">
        <f>IF(ISBLANK('Ukraine 2012'!$H$12),"",'Ukraine 2012'!$H$12)</f>
        <v>Yes</v>
      </c>
      <c r="D41" s="536" t="str">
        <f>IF(ISBLANK('Ukraine 2012'!$D$13),"",'Ukraine 2012'!$D$13)</f>
        <v>National Committee for Implementation of the State Program "Reproductive Health of the Nation up to 2015" (SPRHN)</v>
      </c>
      <c r="E41" s="557"/>
      <c r="F41" s="536" t="str">
        <f>IF(ISBLANK('Ukraine 2012'!$D$15),"",'Ukraine 2012'!$D$15)</f>
        <v>No</v>
      </c>
      <c r="G41" s="536" t="str">
        <f>IF(ISBLANK('Ukraine 2012'!$F$15),"",'Ukraine 2012'!$F$15)</f>
        <v/>
      </c>
      <c r="H41" s="536" t="str">
        <f>IF(ISBLANK('Ukraine 2012'!$D$16),"",'Ukraine 2012'!$D$16)</f>
        <v>Yes</v>
      </c>
      <c r="I41" s="536" t="str">
        <f>IF(ISBLANK('Ukraine 2012'!$F$16),"",'Ukraine 2012'!$F$16)</f>
        <v>All-Ukrainian Federation of Young Doctors, All-Ukrainian Women's Society, Women's Health and Family Planning Foundation</v>
      </c>
      <c r="J41" s="536" t="str">
        <f>IF(ISBLANK('Ukraine 2012'!$D$17),"",'Ukraine 2012'!$D$17)</f>
        <v>No</v>
      </c>
      <c r="K41" s="536" t="str">
        <f>IF(ISBLANK('Ukraine 2012'!$F$17),"",'Ukraine 2012'!$F$17)</f>
        <v/>
      </c>
      <c r="L41" s="536" t="str">
        <f>IF(ISBLANK('Ukraine 2012'!$D$18),"",'Ukraine 2012'!$D$18)</f>
        <v>Yes</v>
      </c>
      <c r="M41" s="536" t="str">
        <f>IF(ISBLANK('Ukraine 2012'!$F$18),"",'Ukraine 2012'!$F$18)</f>
        <v>USAID (represented by the staff of the USAID-supported projectsTogether for Health and Maternal &amp; Infant Health Project)</v>
      </c>
      <c r="N41" s="536" t="str">
        <f>IF(ISBLANK('Ukraine 2012'!$D$19),"",'Ukraine 2012'!$D$19)</f>
        <v>Yes</v>
      </c>
      <c r="O41" s="536" t="str">
        <f>IF(ISBLANK('Ukraine 2012'!$F$19),"",'Ukraine 2012'!$F$19)</f>
        <v>UNFPA</v>
      </c>
      <c r="P41" s="536" t="str">
        <f>IF(ISBLANK('Ukraine 2012'!$D$20),"",'Ukraine 2012'!$D$20)</f>
        <v>Yes</v>
      </c>
      <c r="Q41" s="536" t="str">
        <f>IF(ISBLANK('Ukraine 2012'!$F$20),"",'Ukraine 2012'!$F$20)</f>
        <v>MCH Department/RH Division, Finance and Economic Department</v>
      </c>
      <c r="R41" s="536" t="str">
        <f>IF(ISBLANK('Ukraine 2012'!$D$21),"",'Ukraine 2012'!$D$21)</f>
        <v>No</v>
      </c>
      <c r="S41" s="536" t="str">
        <f>IF(ISBLANK('Ukraine 2012'!$F$21),"",'Ukraine 2012'!$F$21)</f>
        <v/>
      </c>
      <c r="T41" s="536" t="str">
        <f>IF(ISBLANK('Ukraine 2012'!$D$22),"",'Ukraine 2012'!$D$22)</f>
        <v>No</v>
      </c>
      <c r="U41" s="536" t="str">
        <f>IF(ISBLANK('Ukraine 2012'!$F$22),"",'Ukraine 2012'!$F$22)</f>
        <v/>
      </c>
      <c r="V41" s="536" t="str">
        <f>IF(ISBLANK('Ukraine 2012'!$D$23),"",'Ukraine 2012'!$D$23)</f>
        <v>Yes</v>
      </c>
      <c r="W41" s="536" t="str">
        <f>IF(ISBLANK('Ukraine 2012'!$F$23),"",'Ukraine 2012'!$F$23)</f>
        <v>Academy of Science, National Academy of Post-Graduate Education</v>
      </c>
      <c r="X41" s="536" t="str">
        <f>IF(ISBLANK('Ukraine 2012'!$H$24),"",'Ukraine 2012'!$H$24)</f>
        <v>0 times</v>
      </c>
      <c r="Y41" s="536" t="str">
        <f>IF(ISBLANK('Ukraine 2012'!$H$25),"",'Ukraine 2012'!$H$25)</f>
        <v>Yes</v>
      </c>
      <c r="Z41" s="536" t="str">
        <f>IF(ISBLANK('Ukraine 2012'!$D$26),"",'Ukraine 2012'!$D$26)</f>
        <v>No</v>
      </c>
      <c r="AA41" s="536" t="str">
        <f>IF(ISBLANK('Ukraine 2012'!$F$26),"",'Ukraine 2012'!$F$26)</f>
        <v>N/A</v>
      </c>
      <c r="AB41" s="536" t="str">
        <f>IF(ISBLANK('Ukraine 2012'!$H$26),"",'Ukraine 2012'!$H$26)</f>
        <v>N/A</v>
      </c>
      <c r="AC41" s="155"/>
      <c r="AD41" s="537" t="str">
        <f>IF(ISBLANK('Ukraine 2012'!$F$28),"",'Ukraine 2012'!$F$28)</f>
        <v>January</v>
      </c>
      <c r="AE41" s="537" t="str">
        <f>IF(ISBLANK('Ukraine 2012'!$H$28),"",'Ukraine 2012'!$H$28)</f>
        <v>December</v>
      </c>
      <c r="AF41" s="538">
        <f>IF(ISBLANK('Ukraine 2012'!$G$29),"",'Ukraine 2012'!$G$29)</f>
        <v>3600000</v>
      </c>
      <c r="AG41" s="535" t="str">
        <f>IF(ISBLANK('Ukraine 2012'!$E$30),"",'Ukraine 2012'!$E$30)</f>
        <v>One-year period between 01/2010 and 12/2015</v>
      </c>
      <c r="AH41" s="535" t="str">
        <f>IF(ISBLANK('Ukraine 2012'!$G$30),"",'Ukraine 2012'!$G$30)</f>
        <v xml:space="preserve">John Snow, Inc. within the USAID Together for Health project </v>
      </c>
      <c r="AI41" s="535" t="str">
        <f>IF(ISBLANK('Ukraine 2012'!$H$31),"",'Ukraine 2012'!$H$31)</f>
        <v>Yes</v>
      </c>
      <c r="AJ41" s="538" t="str">
        <f>IF(ISBLANK('Ukraine 2012'!$H$32),"",'Ukraine 2012'!$H$32)</f>
        <v>Yes</v>
      </c>
      <c r="AK41" s="538">
        <f>IF(ISBLANK('Ukraine 2012'!$E$35),"",'Ukraine 2012'!$E$35)</f>
        <v>677500</v>
      </c>
      <c r="AL41" s="537" t="str">
        <f>IF(ISBLANK('Ukraine 2012'!$F$35),"",'Ukraine 2012'!$F$35)</f>
        <v>01/11-12/11</v>
      </c>
      <c r="AM41" s="537" t="str">
        <f>IF(ISBLANK('Ukraine 2012'!$G$35),"",'Ukraine 2012'!$G$35)</f>
        <v>Ministry of Health and Ministry of Finance of Ukraine</v>
      </c>
      <c r="AN41" s="537" t="str">
        <f>IF(ISBLANK('Ukraine 2012'!$H$35),"",'Ukraine 2012'!$H$35)</f>
        <v>This amount includes central and regional allocations</v>
      </c>
      <c r="AO41" s="537" t="str">
        <f>IF(ISBLANK('Ukraine 2012'!$H$37),"",'Ukraine 2012'!$H$37)</f>
        <v>Yes</v>
      </c>
      <c r="AP41" s="537" t="str">
        <f>IF(ISBLANK('Ukraine 2012'!$D$40),"",'Ukraine 2012'!$D$40)</f>
        <v>Yes</v>
      </c>
      <c r="AQ41" s="537" t="str">
        <f>IF(ISBLANK('Ukraine 2012'!$D$41),"",'Ukraine 2012'!$D$41)</f>
        <v>State Budget of Ukraine for 2011 ($136,000) and regional budgets ($124,000)</v>
      </c>
      <c r="AR41" s="538">
        <f>IF(ISBLANK('Ukraine 2012'!$E$40),"",'Ukraine 2012'!$E$40)</f>
        <v>260000</v>
      </c>
      <c r="AS41" s="538" t="str">
        <f>IF(ISBLANK('Ukraine 2012'!$F$40),"",'Ukraine 2012'!$F$40)</f>
        <v>01/11-12/11</v>
      </c>
      <c r="AT41" s="538" t="str">
        <f>IF(ISBLANK('Ukraine 2012'!$G$40),"",'Ukraine 2012'!$G$40)</f>
        <v>MOH report on implementation of the SPRHN in 2011 and Ministry of Finance</v>
      </c>
      <c r="AU41" s="537" t="str">
        <f>IF(ISBLANK('Ukraine 2012'!$H$40),"",'Ukraine 2012'!$H$40)</f>
        <v>This amount includes the cumulative national and regional budget expenditures.</v>
      </c>
      <c r="AV41" s="537" t="str">
        <f>IF(ISBLANK('Ukraine 2012'!$D$42),"",'Ukraine 2012'!$D$42)</f>
        <v>No</v>
      </c>
      <c r="AW41" s="538" t="str">
        <f>IF(ISBLANK('Ukraine 2012'!$D$43),"",'Ukraine 2012'!$D$43)</f>
        <v>N/A</v>
      </c>
      <c r="AX41" s="538">
        <f>IF(ISBLANK('Ukraine 2012'!$E$42),"",'Ukraine 2012'!$E$42)</f>
        <v>0</v>
      </c>
      <c r="AY41" s="538" t="str">
        <f>IF(ISBLANK('Ukraine 2012'!$F$42),"",'Ukraine 2012'!$F$42)</f>
        <v>01/11-12/11</v>
      </c>
      <c r="AZ41" s="538" t="str">
        <f>IF(ISBLANK('Ukraine 2012'!$G$42),"",'Ukraine 2012'!$G$42)</f>
        <v/>
      </c>
      <c r="BA41" s="537" t="str">
        <f>IF(ISBLANK('Ukraine 2012'!$H$42),"",'Ukraine 2012'!$H$42)</f>
        <v/>
      </c>
      <c r="BB41" s="539">
        <f>IF(ISBLANK('Ukraine 2012'!$E$44),"",'Ukraine 2012'!$E$44)</f>
        <v>260000</v>
      </c>
      <c r="BC41" s="537" t="str">
        <f>IF(ISBLANK('Ukraine 2012'!$H$44),"",'Ukraine 2012'!$H$44)</f>
        <v/>
      </c>
      <c r="BD41" s="540"/>
      <c r="BE41" s="537" t="str">
        <f>IF(ISBLANK('Ukraine 2012'!$D$48),"",'Ukraine 2012'!$D$48)</f>
        <v>Yes</v>
      </c>
      <c r="BF41" s="538" t="str">
        <f>IF(ISBLANK('Ukraine 2012'!$D$49),"",'Ukraine 2012'!$D$49)</f>
        <v>USAID/Washington</v>
      </c>
      <c r="BG41" s="538">
        <f>IF(ISBLANK('Ukraine 2012'!$E$48),"",'Ukraine 2012'!$E$48)</f>
        <v>472430</v>
      </c>
      <c r="BH41" s="538" t="str">
        <f>IF(ISBLANK('Ukraine 2012'!$F$48),"",'Ukraine 2012'!$F$48)</f>
        <v>01/11-12/11</v>
      </c>
      <c r="BI41" s="538" t="str">
        <f>IF(ISBLANK('Ukraine 2012'!$G$48),"",'Ukraine 2012'!$G$48)</f>
        <v>John Snow, Inc. (JSI), through USAID Together for Health Project (consumption estimate) and International HIV/AIDS Alliance in Ukraine</v>
      </c>
      <c r="BJ41" s="537" t="str">
        <f>IF(ISBLANK('Ukraine 2012'!$H$48),"",'Ukraine 2012'!$H$48)</f>
        <v>Includes oral contraceptives, injectables, IUDs, and condoms</v>
      </c>
      <c r="BK41" s="537" t="str">
        <f>IF(ISBLANK('Ukraine 2012'!$D$50),"",'Ukraine 2012'!$D$50)</f>
        <v>No</v>
      </c>
      <c r="BL41" s="538">
        <f>IF(ISBLANK('Ukraine 2012'!$E$50),"",'Ukraine 2012'!$E$50)</f>
        <v>0</v>
      </c>
      <c r="BM41" s="538" t="str">
        <f>IF(ISBLANK('Ukraine 2012'!$F$50),"",'Ukraine 2012'!$F$50)</f>
        <v>01/11-12/11</v>
      </c>
      <c r="BN41" s="538" t="str">
        <f>IF(ISBLANK('Ukraine 2012'!$G$50),"",'Ukraine 2012'!$G$50)</f>
        <v/>
      </c>
      <c r="BO41" s="538" t="str">
        <f>IF(ISBLANK('Ukraine 2012'!$H$50),"",'Ukraine 2012'!$H$50)</f>
        <v/>
      </c>
      <c r="BP41" s="537" t="str">
        <f>IF(ISBLANK('Ukraine 2012'!$D$51),"",'Ukraine 2012'!$D$51)</f>
        <v>No</v>
      </c>
      <c r="BQ41" s="538">
        <f>IF(ISBLANK('Ukraine 2012'!$E$51),"",'Ukraine 2012'!$E$51)</f>
        <v>0</v>
      </c>
      <c r="BR41" s="537" t="str">
        <f>IF(ISBLANK('Ukraine 2012'!$F$51),"",'Ukraine 2012'!$F$51)</f>
        <v>01/11-12/11</v>
      </c>
      <c r="BS41" s="538" t="str">
        <f>IF(ISBLANK('Ukraine 2012'!$G$51),"",'Ukraine 2012'!$G$51)</f>
        <v/>
      </c>
      <c r="BT41" s="538" t="str">
        <f>IF(ISBLANK('Ukraine 2012'!$H$51),"",'Ukraine 2012'!$H$51)</f>
        <v/>
      </c>
      <c r="BU41" s="539">
        <f>IF(ISBLANK('Ukraine 2012'!$E$52),"",'Ukraine 2012'!$E$52)</f>
        <v>472430</v>
      </c>
      <c r="BV41" s="538" t="str">
        <f>IF(ISBLANK('Ukraine 2012'!$H$52),"",'Ukraine 2012'!$H$52)</f>
        <v/>
      </c>
      <c r="BW41" s="541">
        <f>IF(ISBLANK('Ukraine 2012'!$F$55),"",'Ukraine 2012'!$F$55)</f>
        <v>0.35498272872492936</v>
      </c>
      <c r="BX41" s="537" t="str">
        <f>IF(ISBLANK('Ukraine 2012'!$G$55),"",'Ukraine 2012'!$G$55)</f>
        <v/>
      </c>
      <c r="BY41" s="541">
        <f>IF(ISBLANK('Ukraine 2012'!$F$56),"",'Ukraine 2012'!$F$56)</f>
        <v>0.20345277777777779</v>
      </c>
      <c r="BZ41" s="537" t="str">
        <f>IF(ISBLANK('Ukraine 2012'!$G$56),"",'Ukraine 2012'!$G$56)</f>
        <v/>
      </c>
      <c r="CA41" s="537" t="str">
        <f>IF(ISBLANK('Ukraine 2012'!$F$57),"",'Ukraine 2012'!$F$57)</f>
        <v>Yes</v>
      </c>
      <c r="CB41" s="537" t="str">
        <f>IF(ISBLANK('Ukraine 2012'!$G$57),"",'Ukraine 2012'!$G$57)</f>
        <v/>
      </c>
      <c r="CC41" s="537" t="str">
        <f>IF(ISBLANK('Ukraine 2012'!$F$59),"",'Ukraine 2012'!$F$59)</f>
        <v>The government (e.g., Central Medical Stores, MOH logistics unit, MOH procurement unit)</v>
      </c>
      <c r="CD41" s="537" t="str">
        <f>IF(ISBLANK('Ukraine 2012'!$F$60),"",'Ukraine 2012'!$F$60)</f>
        <v>Ministry of Health, MCH Department in particular, and Oblast Health Administrations in collaboration with Oblast FP Centers</v>
      </c>
      <c r="CE41" s="537" t="str">
        <f>IF(ISBLANK('Ukraine 2012'!$F$61),"",'Ukraine 2012'!$F$61)</f>
        <v>No</v>
      </c>
      <c r="CF41" s="537" t="str">
        <f>IF(ISBLANK('Ukraine 2012'!$D$62),"",'Ukraine 2012'!$D$62)</f>
        <v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CG41" s="262"/>
      <c r="CH41" s="542"/>
      <c r="CI41" s="543" t="str">
        <f>IF(ISBLANK('Ukraine 2012'!$D$66),"",'Ukraine 2012'!$D$66)</f>
        <v>Yes</v>
      </c>
      <c r="CJ41" s="543" t="str">
        <f>IF(ISBLANK('Ukraine 2012'!$D$67),"",'Ukraine 2012'!$D$67)</f>
        <v>Yes</v>
      </c>
      <c r="CK41" s="543" t="str">
        <f>IF(ISBLANK('Ukraine 2012'!$D$68),"",'Ukraine 2012'!$D$68)</f>
        <v>Yes</v>
      </c>
      <c r="CL41" s="543" t="str">
        <f>IF(ISBLANK('Ukraine 2012'!$D$69),"",'Ukraine 2012'!$D$69)</f>
        <v>No</v>
      </c>
      <c r="CM41" s="543" t="str">
        <f>IF(ISBLANK('Ukraine 2012'!$D$70),"",'Ukraine 2012'!$D$70)</f>
        <v>Yes</v>
      </c>
      <c r="CN41" s="543" t="str">
        <f>IF(ISBLANK('Ukraine 2012'!$D$71),"",'Ukraine 2012'!$D$71)</f>
        <v>Yes</v>
      </c>
      <c r="CO41" s="543" t="str">
        <f>IF(ISBLANK('Ukraine 2012'!$D$72),"",'Ukraine 2012'!$D$72)</f>
        <v>No</v>
      </c>
      <c r="CP41" s="543" t="str">
        <f>IF(ISBLANK('Ukraine 2012'!$D$73),"",'Ukraine 2012'!$D$73)</f>
        <v>Yes</v>
      </c>
      <c r="CQ41" s="543" t="str">
        <f>IF(ISBLANK('Ukraine 2012'!$D$74),"",'Ukraine 2012'!$D$74)</f>
        <v>Yes</v>
      </c>
      <c r="CR41" s="543" t="str">
        <f>IF(ISBLANK('Ukraine 2012'!$D$75),"",'Ukraine 2012'!$D$75)</f>
        <v>Yes</v>
      </c>
      <c r="CS41" s="543" t="str">
        <f>IF(ISBLANK('Ukraine 2012'!$D$76),"",'Ukraine 2012'!$D$76)</f>
        <v>No</v>
      </c>
      <c r="CT41" s="543" t="str">
        <f>IF(ISBLANK('Ukraine 2012'!$D$77),"",'Ukraine 2012'!$D$77)</f>
        <v>Vaginal ring, spermicides, patch</v>
      </c>
      <c r="CU41" s="542"/>
      <c r="CV41" s="543" t="str">
        <f>IF(ISBLANK('Ukraine 2012'!$F$66),"",'Ukraine 2012'!$F$66)</f>
        <v>Yes</v>
      </c>
      <c r="CW41" s="543" t="str">
        <f>IF(ISBLANK('Ukraine 2012'!$F$67),"",'Ukraine 2012'!$F$67)</f>
        <v>Yes</v>
      </c>
      <c r="CX41" s="543" t="str">
        <f>IF(ISBLANK('Ukraine 2012'!$F$68),"",'Ukraine 2012'!$F$68)</f>
        <v>Yes</v>
      </c>
      <c r="CY41" s="543" t="str">
        <f>IF(ISBLANK('Ukraine 2012'!$F$69),"",'Ukraine 2012'!$F$69)</f>
        <v>No</v>
      </c>
      <c r="CZ41" s="543" t="str">
        <f>IF(ISBLANK('Ukraine 2012'!$F$70),"",'Ukraine 2012'!$F$70)</f>
        <v>Yes</v>
      </c>
      <c r="DA41" s="543" t="str">
        <f>IF(ISBLANK('Ukraine 2012'!$F$71),"",'Ukraine 2012'!$F$71)</f>
        <v>Yes</v>
      </c>
      <c r="DB41" s="543" t="str">
        <f>IF(ISBLANK('Ukraine 2012'!$F$72),"",'Ukraine 2012'!$F$72)</f>
        <v>No</v>
      </c>
      <c r="DC41" s="543" t="str">
        <f>IF(ISBLANK('Ukraine 2012'!$F$73),"",'Ukraine 2012'!$F$73)</f>
        <v>Yes</v>
      </c>
      <c r="DD41" s="543" t="str">
        <f>IF(ISBLANK('Ukraine 2012'!$F$74),"",'Ukraine 2012'!$F$74)</f>
        <v>Yes</v>
      </c>
      <c r="DE41" s="543" t="str">
        <f>IF(ISBLANK('Ukraine 2012'!$F$75),"",'Ukraine 2012'!$F$75)</f>
        <v>Yes</v>
      </c>
      <c r="DF41" s="543" t="str">
        <f>IF(ISBLANK('Ukraine 2012'!$F$76),"",'Ukraine 2012'!$F$76)</f>
        <v>No</v>
      </c>
      <c r="DG41" s="543" t="str">
        <f>IF(ISBLANK('Ukraine 2012'!$F$77),"",'Ukraine 2012'!$F$77)</f>
        <v>Vaginal ring, spermicides, patch</v>
      </c>
      <c r="DH41" s="544"/>
      <c r="DI41" s="543" t="str">
        <f>IF(ISBLANK('Ukraine 2012'!$G$66),"",'Ukraine 2012'!$G$66)</f>
        <v>No</v>
      </c>
      <c r="DJ41" s="543" t="str">
        <f>IF(ISBLANK('Ukraine 2012'!$G$67),"",'Ukraine 2012'!$G$67)</f>
        <v>No</v>
      </c>
      <c r="DK41" s="543" t="str">
        <f>IF(ISBLANK('Ukraine 2012'!$G$68),"",'Ukraine 2012'!$G$68)</f>
        <v>No</v>
      </c>
      <c r="DL41" s="543" t="str">
        <f>IF(ISBLANK('Ukraine 2012'!$G$69),"",'Ukraine 2012'!$G$69)</f>
        <v>No</v>
      </c>
      <c r="DM41" s="543" t="str">
        <f>IF(ISBLANK('Ukraine 2012'!$G$70),"",'Ukraine 2012'!$G$70)</f>
        <v>No</v>
      </c>
      <c r="DN41" s="543" t="str">
        <f>IF(ISBLANK('Ukraine 2012'!$G$71),"",'Ukraine 2012'!$G$71)</f>
        <v>Yes</v>
      </c>
      <c r="DO41" s="543" t="str">
        <f>IF(ISBLANK('Ukraine 2012'!$G$72),"",'Ukraine 2012'!$G$72)</f>
        <v>Yes</v>
      </c>
      <c r="DP41" s="543" t="str">
        <f>IF(ISBLANK('Ukraine 2012'!$G$73),"",'Ukraine 2012'!$G$73)</f>
        <v>No</v>
      </c>
      <c r="DQ41" s="543" t="str">
        <f>IF(ISBLANK('Ukraine 2012'!$G$74),"",'Ukraine 2012'!$G$74)</f>
        <v>No</v>
      </c>
      <c r="DR41" s="543" t="str">
        <f>IF(ISBLANK('Ukraine 2012'!$G$75),"",'Ukraine 2012'!$G$75)</f>
        <v>No</v>
      </c>
      <c r="DS41" s="543" t="str">
        <f>IF(ISBLANK('Ukraine 2012'!$G$76),"",'Ukraine 2012'!$G$76)</f>
        <v>No</v>
      </c>
      <c r="DT41" s="543" t="str">
        <f>IF(ISBLANK('Ukraine 2012'!$G$77),"",'Ukraine 2012'!$G$77)</f>
        <v>No</v>
      </c>
      <c r="DU41" s="544"/>
      <c r="DV41" s="543" t="str">
        <f>IF(ISBLANK('Ukraine 2012'!$H$66),"",'Ukraine 2012'!$H$66)</f>
        <v>No</v>
      </c>
      <c r="DW41" s="543" t="str">
        <f>IF(ISBLANK('Ukraine 2012'!$H$67),"",'Ukraine 2012'!$H$67)</f>
        <v>No</v>
      </c>
      <c r="DX41" s="543" t="str">
        <f>IF(ISBLANK('Ukraine 2012'!$H$68),"",'Ukraine 2012'!$H$68)</f>
        <v>No</v>
      </c>
      <c r="DY41" s="543" t="str">
        <f>IF(ISBLANK('Ukraine 2012'!$H$69),"",'Ukraine 2012'!$H$69)</f>
        <v>No</v>
      </c>
      <c r="DZ41" s="543" t="str">
        <f>IF(ISBLANK('Ukraine 2012'!$H$70),"",'Ukraine 2012'!$H$70)</f>
        <v>No</v>
      </c>
      <c r="EA41" s="543" t="str">
        <f>IF(ISBLANK('Ukraine 2012'!$H$71),"",'Ukraine 2012'!$H$71)</f>
        <v>No</v>
      </c>
      <c r="EB41" s="543" t="str">
        <f>IF(ISBLANK('Ukraine 2012'!$H$72),"",'Ukraine 2012'!$H$72)</f>
        <v>No</v>
      </c>
      <c r="EC41" s="543" t="str">
        <f>IF(ISBLANK('Ukraine 2012'!$H$73),"",'Ukraine 2012'!$H$73)</f>
        <v>No</v>
      </c>
      <c r="ED41" s="543" t="str">
        <f>IF(ISBLANK('Ukraine 2012'!$H$74),"",'Ukraine 2012'!$H$74)</f>
        <v>No</v>
      </c>
      <c r="EE41" s="543" t="str">
        <f>IF(ISBLANK('Ukraine 2012'!$H$75),"",'Ukraine 2012'!$H$75)</f>
        <v>No</v>
      </c>
      <c r="EF41" s="543" t="str">
        <f>IF(ISBLANK('Ukraine 2012'!$H$76),"",'Ukraine 2012'!$H$76)</f>
        <v>No</v>
      </c>
      <c r="EG41" s="543" t="str">
        <f>IF(ISBLANK('Ukraine 2012'!$H$77),"",'Ukraine 2012'!$H$77)</f>
        <v>No</v>
      </c>
      <c r="EH41" s="543" t="str">
        <f>IF(ISBLANK('Ukraine 2012'!$D$78),"",'Ukraine 2012'!$D$78)</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EI41" s="545"/>
      <c r="EJ41" s="546" t="str">
        <f>IF(ISBLANK('Ukraine 2012'!$H$80),"",'Ukraine 2012'!$H$80)</f>
        <v>No</v>
      </c>
      <c r="EK41" s="546" t="str">
        <f>IF(ISBLANK('Ukraine 2012'!$C$83),"",'Ukraine 2012'!$C$83)</f>
        <v/>
      </c>
      <c r="EL41" s="546" t="str">
        <f>IF(ISBLANK('Ukraine 2012'!$D$83),"",'Ukraine 2012'!$D$83)</f>
        <v/>
      </c>
      <c r="EM41" s="546" t="str">
        <f>IF(ISBLANK('Ukraine 2012'!$F$83),"",'Ukraine 2012'!$F$83)</f>
        <v/>
      </c>
      <c r="EN41" s="546" t="str">
        <f>IF(ISBLANK('Ukraine 2012'!$G$83),"",'Ukraine 2012'!$G$83)</f>
        <v/>
      </c>
      <c r="EO41" s="546" t="str">
        <f>IF(ISBLANK('Ukraine 2012'!$F$84),"",'Ukraine 2012'!$F$84)</f>
        <v>Yes</v>
      </c>
      <c r="EP41" s="546" t="str">
        <f>IF(ISBLANK('Ukraine 2012'!$E$85),"",'Ukraine 2012'!$E$85)</f>
        <v>Commercial sector</v>
      </c>
      <c r="EQ41" s="546" t="str">
        <f>IF(ISBLANK('Ukraine 2012'!$E$86),"",'Ukraine 2012'!$E$86)</f>
        <v>There is no VAT for medical drug importation. However, there is a sales tax (10%) according to the January 2012 Cabinet of Ministers regulation. In addition, there is an import taxation for medical devices.</v>
      </c>
      <c r="ER41" s="546" t="str">
        <f>IF(ISBLANK('Ukraine 2012'!$H$87),"",'Ukraine 2012'!$H$87)</f>
        <v>Yes</v>
      </c>
      <c r="ES41" s="546" t="str">
        <f>IF(ISBLANK('Ukraine 2012'!$D$88),"",'Ukraine 2012'!$D$88)</f>
        <v xml:space="preserve">The Ukraine law "On Advertising", article 21 does not allow advertising of prescription-based medicines, including contraceptives. </v>
      </c>
      <c r="ET41" s="546" t="str">
        <f>IF(ISBLANK('Ukraine 2012'!$H$89),"",'Ukraine 2012'!$H$89)</f>
        <v>Yes</v>
      </c>
      <c r="EU41" s="546" t="str">
        <f>IF(ISBLANK('Ukraine 2012'!$D$90),"",'Ukraine 2012'!$D$90)</f>
        <v xml:space="preserve">Drugs (including contraceptives) are exempted from the payment of VAT in Ukraine. Also, private companies have to be registered and licensed. This is a protection against counterfeit drugs. </v>
      </c>
      <c r="EV41" s="546" t="str">
        <f>IF(ISBLANK('Ukraine 2012'!$H$91),"",'Ukraine 2012'!$H$91)</f>
        <v>Yes</v>
      </c>
      <c r="EW41" s="546" t="str">
        <f>IF(ISBLANK('Ukraine 2012'!$C$94),"",'Ukraine 2012'!$C$94)</f>
        <v xml:space="preserve">All hormonal methods </v>
      </c>
      <c r="EX41" s="546" t="str">
        <f>IF(ISBLANK('Ukraine 2012'!$E$94),"",'Ukraine 2012'!$E$94)</f>
        <v xml:space="preserve">Clinics can either dispense or prescribe these methods for purchase in state pharmacies. The prescriptions are written by doctors; midwives and nurses are not allowed to write prescriptions. </v>
      </c>
      <c r="EY41" s="546" t="str">
        <f>IF(ISBLANK('Ukraine 2012'!$G$94),"",'Ukraine 2012'!$G$94)</f>
        <v>Licensed pharmacies sell hormonals based on a doctor's prescription.</v>
      </c>
      <c r="EZ41" s="546" t="str">
        <f>IF(ISBLANK('Ukraine 2012'!$C$95),"",'Ukraine 2012'!$C$95)</f>
        <v>IUDs</v>
      </c>
      <c r="FA41" s="546" t="str">
        <f>IF(ISBLANK('Ukraine 2012'!$E$95),"",'Ukraine 2012'!$E$95)</f>
        <v>Only specially trained ob-gyns can insert IUDs. Family doctors can only prescribe IUDs. Midwives and nurses cannot prescribe them.</v>
      </c>
      <c r="FB41" s="546" t="str">
        <f>IF(ISBLANK('Ukraine 2012'!$G$95),"",'Ukraine 2012'!$G$95)</f>
        <v>Only specially trained ob-gyns can insert IUDs. Family doctors can only prescribe IUDs.</v>
      </c>
      <c r="FC41" s="546" t="str">
        <f>IF(ISBLANK('Ukraine 2012'!$C$96),"",'Ukraine 2012'!$C$96)</f>
        <v>Injectables</v>
      </c>
      <c r="FD41" s="546" t="str">
        <f>IF(ISBLANK('Ukraine 2012'!$E$96),"",'Ukraine 2012'!$E$96)</f>
        <v>Nurses and midwives can provide the Depo injections, in a health facility, upon the recommendation from a doctor.</v>
      </c>
      <c r="FE41" s="546" t="str">
        <f>IF(ISBLANK('Ukraine 2012'!$G$96),"",'Ukraine 2012'!$G$96)</f>
        <v>Licensed pharmacies can sell the injectable, but the injection can be given only under strict supervision of a medical professional.</v>
      </c>
      <c r="FF41" s="550"/>
      <c r="FG41" s="546" t="str">
        <f>IF(ISBLANK('Ukraine 2012'!$D$99),"",'Ukraine 2012'!$D$99)</f>
        <v>No</v>
      </c>
      <c r="FH41" s="546" t="str">
        <f>IF(ISBLANK('Ukraine 2012'!$E$99),"",'Ukraine 2012'!$E$99)</f>
        <v/>
      </c>
      <c r="FI41" s="546" t="str">
        <f>IF(ISBLANK('Ukraine 2012'!$H$99),"",'Ukraine 2012'!$H$99)</f>
        <v/>
      </c>
      <c r="FJ41" s="546" t="str">
        <f>IF(ISBLANK('Ukraine 2012'!$D$100),"",'Ukraine 2012'!$D$100)</f>
        <v>No</v>
      </c>
      <c r="FK41" s="546" t="str">
        <f>IF(ISBLANK('Ukraine 2012'!$E$100),"",'Ukraine 2012'!$E$100)</f>
        <v/>
      </c>
      <c r="FL41" s="546" t="str">
        <f>IF(ISBLANK('Ukraine 2012'!$H$100),"",'Ukraine 2012'!$H$100)</f>
        <v/>
      </c>
      <c r="FM41" s="546" t="str">
        <f>IF(ISBLANK('Ukraine 2012'!$D$101),"",'Ukraine 2012'!$D$101)</f>
        <v>No</v>
      </c>
      <c r="FN41" s="546" t="str">
        <f>IF(ISBLANK('Ukraine 2012'!$E$101),"",'Ukraine 2012'!$E$101)</f>
        <v/>
      </c>
      <c r="FO41" s="546" t="str">
        <f>IF(ISBLANK('Ukraine 2012'!$H$101),"",'Ukraine 2012'!$H$101)</f>
        <v/>
      </c>
      <c r="FP41" s="547"/>
      <c r="FQ41" s="546" t="str">
        <f>IF(ISBLANK('Ukraine 2012'!$G$104),"",'Ukraine 2012'!$G$104)</f>
        <v>No</v>
      </c>
      <c r="FR41" s="546" t="str">
        <f>IF(ISBLANK('Ukraine 2012'!$G$105),"",'Ukraine 2012'!$G$105)</f>
        <v>No</v>
      </c>
      <c r="FS41" s="546" t="str">
        <f>IF(ISBLANK('Ukraine 2012'!$G$106),"",'Ukraine 2012'!$G$106)</f>
        <v>N/A</v>
      </c>
      <c r="FT41" s="546" t="str">
        <f>IF(ISBLANK('Ukraine 2012'!$D$107),"",'Ukraine 2012'!$D$107)</f>
        <v>N/A</v>
      </c>
      <c r="FU41" s="547"/>
      <c r="FV41" s="546" t="str">
        <f>IF(ISBLANK('Ukraine 2012'!$G$109),"",'Ukraine 2012'!$G$109)</f>
        <v>Yes</v>
      </c>
      <c r="FW41" s="546" t="str">
        <f>IF(ISBLANK('Ukraine 2012'!$G$110),"",'Ukraine 2012'!$G$110)</f>
        <v>Yes</v>
      </c>
      <c r="FX41" s="546" t="str">
        <f>IF(ISBLANK('Ukraine 2012'!$G$111),"",'Ukraine 2012'!$G$111)</f>
        <v>Yes</v>
      </c>
      <c r="FY41" s="546" t="str">
        <f>IF(ISBLANK('Ukraine 2012'!$G$112),"",'Ukraine 2012'!$G$112)</f>
        <v>No</v>
      </c>
      <c r="FZ41" s="546" t="str">
        <f>IF(ISBLANK('Ukraine 2012'!$G$113),"",'Ukraine 2012'!$G$113)</f>
        <v>No</v>
      </c>
      <c r="GA41" s="546" t="str">
        <f>IF(ISBLANK('Ukraine 2012'!$G$114),"",'Ukraine 2012'!$G$114)</f>
        <v>No</v>
      </c>
      <c r="GB41" s="546" t="str">
        <f>IF(ISBLANK('Ukraine 2012'!$G$115),"",'Ukraine 2012'!$G$115)</f>
        <v>No</v>
      </c>
      <c r="GC41" s="546" t="str">
        <f>IF(ISBLANK('Ukraine 2012'!$G$116),"",'Ukraine 2012'!$G$116)</f>
        <v>Yes</v>
      </c>
      <c r="GD41" s="546" t="str">
        <f>IF(ISBLANK('Ukraine 2012'!$G$117),"",'Ukraine 2012'!$G$117)</f>
        <v>No</v>
      </c>
      <c r="GE41" s="546" t="str">
        <f>IF(ISBLANK('Ukraine 2012'!$G$118),"",'Ukraine 2012'!$G$118)</f>
        <v>No</v>
      </c>
      <c r="GF41" s="546" t="str">
        <f>IF(ISBLANK('Ukraine 2012'!$F$119),"",'Ukraine 2012'!$F$119)</f>
        <v>N/A</v>
      </c>
      <c r="GG41" s="546">
        <f>IF(ISBLANK('Ukraine 2012'!$F$120),"",'Ukraine 2012'!$F$120)</f>
        <v>2009</v>
      </c>
      <c r="GH41" s="546" t="str">
        <f>IF(ISBLANK('Ukraine 2012'!$D$121),"",'Ukraine 2012'!$D$121)</f>
        <v>National Essential Medicine List</v>
      </c>
      <c r="GI41" s="546" t="str">
        <f>IF(ISBLANK('Ukraine 2012'!$D$122),"",'Ukraine 2012'!$D$122)</f>
        <v>Condoms and IUDs are not part of this list as Ukrainian legislation considers them to be medical devices. A list of essential medical devices does not exist.</v>
      </c>
      <c r="GJ41" s="547"/>
      <c r="GK41" s="546">
        <f>IF(ISBLANK('Ukraine 2012'!$F$124),"",'Ukraine 2012'!$F$124)</f>
        <v>2005</v>
      </c>
      <c r="GL41" s="546" t="str">
        <f>IF(ISBLANK('Ukraine 2012'!$G$125),"",'Ukraine 2012'!$G$125)</f>
        <v>Yes</v>
      </c>
      <c r="GM41" s="546" t="str">
        <f>IF(ISBLANK('Ukraine 2012'!$G$126),"",'Ukraine 2012'!$G$126)</f>
        <v>No</v>
      </c>
      <c r="GN41" s="546" t="str">
        <f>IF(ISBLANK('Ukraine 2012'!$G$127),"",'Ukraine 2012'!$G$127)</f>
        <v>No</v>
      </c>
      <c r="GO41" s="546" t="str">
        <f>IF(ISBLANK('Ukraine 2012'!$G$128),"",'Ukraine 2012'!$G$128)</f>
        <v>No</v>
      </c>
      <c r="GP41" s="546" t="str">
        <f>IF(ISBLANK('Ukraine 2012'!$D$129),"",'Ukraine 2012'!$D$129)</f>
        <v>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GQ41" s="555"/>
      <c r="GR41" s="548" t="str">
        <f>IF(ISBLANK('Ukraine 2012'!$G$131),"",'Ukraine 2012'!$G$131)</f>
        <v>Don't know</v>
      </c>
      <c r="GS41" s="549"/>
      <c r="GT41" s="548" t="str">
        <f>IF(ISBLANK('Ukraine 2012'!$G$133),"",'Ukraine 2012'!$G$133)</f>
        <v>Don't know</v>
      </c>
      <c r="GU41" s="548" t="str">
        <f>IF(ISBLANK('Ukraine 2012'!$G$134),"",'Ukraine 2012'!$G$134)</f>
        <v>N/A</v>
      </c>
      <c r="GV41" s="548" t="str">
        <f>IF(ISBLANK('Ukraine 2012'!$G$135),"",'Ukraine 2012'!$G$135)</f>
        <v>N/A</v>
      </c>
      <c r="GW41" s="548" t="str">
        <f>IF(ISBLANK('Ukraine 2012'!$G$136),"",'Ukraine 2012'!$G$136)</f>
        <v>N/A</v>
      </c>
      <c r="GX41" s="548" t="str">
        <f>IF(ISBLANK('Ukraine 2012'!$G$137),"",'Ukraine 2012'!$G$137)</f>
        <v>Don't know</v>
      </c>
      <c r="GY41" s="548" t="str">
        <f>IF(ISBLANK('Ukraine 2012'!$G$138),"",'Ukraine 2012'!$G$138)</f>
        <v>Don't know</v>
      </c>
      <c r="GZ41" s="548" t="str">
        <f>IF(ISBLANK('Ukraine 2012'!$G$139),"",'Ukraine 2012'!$G$139)</f>
        <v>N/A</v>
      </c>
      <c r="HA41" s="548" t="str">
        <f>IF(ISBLANK('Ukraine 2012'!$G$140),"",'Ukraine 2012'!$G$140)</f>
        <v>N/A</v>
      </c>
      <c r="HB41" s="548" t="str">
        <f>IF(ISBLANK('Ukraine 2012'!$G$141),"",'Ukraine 2012'!$G$141)</f>
        <v>N/A</v>
      </c>
      <c r="HC41" s="548" t="str">
        <f>IF(ISBLANK('Ukraine 2012'!$F$142),"",'Ukraine 2012'!$F$142)</f>
        <v>N/A</v>
      </c>
      <c r="HD41" s="548" t="str">
        <f>IF(ISBLANK('Ukraine 2012'!$F$143),"",'Ukraine 2012'!$F$143)</f>
        <v>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v>
      </c>
      <c r="HE41" s="549"/>
      <c r="HF41" s="548" t="str">
        <f>IF(ISBLANK('Ukraine 2012'!$G$145),"",'Ukraine 2012'!$G$145)</f>
        <v>Yes</v>
      </c>
      <c r="HG41" s="548" t="str">
        <f>IF(ISBLANK('Ukraine 2012'!$G$146),"",'Ukraine 2012'!$G$146)</f>
        <v>Don't know</v>
      </c>
      <c r="HH41" s="551" t="str">
        <f>IF(ISBLANK('Ukraine 2012'!$D$147),"",'Ukraine 2012'!$D$147)</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v>
      </c>
      <c r="HI41" s="159" t="s">
        <v>497</v>
      </c>
    </row>
    <row r="42" spans="1:217" ht="39.950000000000003" customHeight="1">
      <c r="A42" s="263" t="s">
        <v>538</v>
      </c>
      <c r="B42" s="154"/>
      <c r="C42" s="536" t="str">
        <f>IF(ISBLANK('Yemen 2012'!$H$12),"",'Yemen 2012'!$H$12)</f>
        <v>Yes</v>
      </c>
      <c r="D42" s="536" t="str">
        <f>IF(ISBLANK('Yemen 2012'!$D$13),"",'Yemen 2012'!$D$13)</f>
        <v>Commodity Security group, a sub-group of RH technical committee</v>
      </c>
      <c r="E42" s="557"/>
      <c r="F42" s="536" t="str">
        <f>IF(ISBLANK('Yemen 2012'!$D$15),"",'Yemen 2012'!$D$15)</f>
        <v>Yes</v>
      </c>
      <c r="G42" s="536" t="str">
        <f>IF(ISBLANK('Yemen 2012'!$F$15),"",'Yemen 2012'!$F$15)</f>
        <v>Marie Stopes International - Yemen (MSI-Y)</v>
      </c>
      <c r="H42" s="536" t="str">
        <f>IF(ISBLANK('Yemen 2012'!$D$16),"",'Yemen 2012'!$D$16)</f>
        <v>Yes</v>
      </c>
      <c r="I42" s="536" t="str">
        <f>IF(ISBLANK('Yemen 2012'!$F$16),"",'Yemen 2012'!$F$16)</f>
        <v>Yemen Family Care Association and Yamaan (a local NGO franchising from MSI-Y)</v>
      </c>
      <c r="J42" s="536" t="str">
        <f>IF(ISBLANK('Yemen 2012'!$D$17),"",'Yemen 2012'!$D$17)</f>
        <v>No</v>
      </c>
      <c r="K42" s="536" t="str">
        <f>IF(ISBLANK('Yemen 2012'!$F$17),"",'Yemen 2012'!$F$17)</f>
        <v/>
      </c>
      <c r="L42" s="536" t="str">
        <f>IF(ISBLANK('Yemen 2012'!$D$18),"",'Yemen 2012'!$D$18)</f>
        <v>Yes</v>
      </c>
      <c r="M42" s="536" t="str">
        <f>IF(ISBLANK('Yemen 2012'!$F$18),"",'Yemen 2012'!$F$18)</f>
        <v>Deutsche Gesellschaft fur Internationale Zusammenarbeit (GIZ)</v>
      </c>
      <c r="N42" s="536" t="str">
        <f>IF(ISBLANK('Yemen 2012'!$D$19),"",'Yemen 2012'!$D$19)</f>
        <v>Yes</v>
      </c>
      <c r="O42" s="536" t="str">
        <f>IF(ISBLANK('Yemen 2012'!$F$19),"",'Yemen 2012'!$F$19)</f>
        <v>UNFPA</v>
      </c>
      <c r="P42" s="536" t="str">
        <f>IF(ISBLANK('Yemen 2012'!$D$20),"",'Yemen 2012'!$D$20)</f>
        <v>Yes</v>
      </c>
      <c r="Q42" s="536" t="str">
        <f>IF(ISBLANK('Yemen 2012'!$F$20),"",'Yemen 2012'!$F$20)</f>
        <v>Supply Director, Director General of Reproductive Health, National Drug Program</v>
      </c>
      <c r="R42" s="536" t="str">
        <f>IF(ISBLANK('Yemen 2012'!$D$21),"",'Yemen 2012'!$D$21)</f>
        <v>Yes</v>
      </c>
      <c r="S42" s="536" t="str">
        <f>IF(ISBLANK('Yemen 2012'!$F$21),"",'Yemen 2012'!$F$21)</f>
        <v>Two central warehouses</v>
      </c>
      <c r="T42" s="536" t="str">
        <f>IF(ISBLANK('Yemen 2012'!$D$22),"",'Yemen 2012'!$D$22)</f>
        <v>No</v>
      </c>
      <c r="U42" s="536" t="str">
        <f>IF(ISBLANK('Yemen 2012'!$F$22),"",'Yemen 2012'!$F$22)</f>
        <v/>
      </c>
      <c r="V42" s="536" t="str">
        <f>IF(ISBLANK('Yemen 2012'!$D$23),"",'Yemen 2012'!$D$23)</f>
        <v>No</v>
      </c>
      <c r="W42" s="536" t="str">
        <f>IF(ISBLANK('Yemen 2012'!$F$23),"",'Yemen 2012'!$F$23)</f>
        <v/>
      </c>
      <c r="X42" s="536" t="str">
        <f>IF(ISBLANK('Yemen 2012'!$H$24),"",'Yemen 2012'!$H$24)</f>
        <v>1-2 times</v>
      </c>
      <c r="Y42" s="536" t="str">
        <f>IF(ISBLANK('Yemen 2012'!$H$25),"",'Yemen 2012'!$H$25)</f>
        <v>No</v>
      </c>
      <c r="Z42" s="536" t="str">
        <f>IF(ISBLANK('Yemen 2012'!$D$26),"",'Yemen 2012'!$D$26)</f>
        <v>Yes</v>
      </c>
      <c r="AA42" s="536" t="str">
        <f>IF(ISBLANK('Yemen 2012'!$F$26),"",'Yemen 2012'!$F$26)</f>
        <v>Population Sector</v>
      </c>
      <c r="AB42" s="536" t="str">
        <f>IF(ISBLANK('Yemen 2012'!$H$26),"",'Yemen 2012'!$H$26)</f>
        <v xml:space="preserve">Deputy Minister for Population Sector </v>
      </c>
      <c r="AC42" s="155"/>
      <c r="AD42" s="537" t="str">
        <f>IF(ISBLANK('Yemen 2012'!$F$28),"",'Yemen 2012'!$F$28)</f>
        <v>January</v>
      </c>
      <c r="AE42" s="537" t="str">
        <f>IF(ISBLANK('Yemen 2012'!$H$28),"",'Yemen 2012'!$H$28)</f>
        <v>December</v>
      </c>
      <c r="AF42" s="538">
        <f>IF(ISBLANK('Yemen 2012'!$G$29),"",'Yemen 2012'!$G$29)</f>
        <v>2000000</v>
      </c>
      <c r="AG42" s="535" t="str">
        <f>IF(ISBLANK('Yemen 2012'!$E$30),"",'Yemen 2012'!$E$30)</f>
        <v>01/11 - 12/11</v>
      </c>
      <c r="AH42" s="535" t="str">
        <f>IF(ISBLANK('Yemen 2012'!$G$30),"",'Yemen 2012'!$G$30)</f>
        <v>An RH Consultant</v>
      </c>
      <c r="AI42" s="535" t="str">
        <f>IF(ISBLANK('Yemen 2012'!$H$31),"",'Yemen 2012'!$H$31)</f>
        <v>No</v>
      </c>
      <c r="AJ42" s="538" t="str">
        <f>IF(ISBLANK('Yemen 2012'!$H$32),"",'Yemen 2012'!$H$32)</f>
        <v>No</v>
      </c>
      <c r="AK42" s="538">
        <f>IF(ISBLANK('Yemen 2012'!$E$35),"",'Yemen 2012'!$E$35)</f>
        <v>0</v>
      </c>
      <c r="AL42" s="537" t="str">
        <f>IF(ISBLANK('Yemen 2012'!$F$35),"",'Yemen 2012'!$F$35)</f>
        <v>01/11 - 12/11</v>
      </c>
      <c r="AM42" s="537" t="str">
        <f>IF(ISBLANK('Yemen 2012'!$G$35),"",'Yemen 2012'!$G$35)</f>
        <v/>
      </c>
      <c r="AN42" s="537" t="str">
        <f>IF(ISBLANK('Yemen 2012'!$H$35),"",'Yemen 2012'!$H$35)</f>
        <v/>
      </c>
      <c r="AO42" s="537" t="str">
        <f>IF(ISBLANK('Yemen 2012'!$H$37),"",'Yemen 2012'!$H$37)</f>
        <v>No</v>
      </c>
      <c r="AP42" s="537" t="str">
        <f>IF(ISBLANK('Yemen 2012'!$D$40),"",'Yemen 2012'!$D$40)</f>
        <v>No</v>
      </c>
      <c r="AQ42" s="537" t="str">
        <f>IF(ISBLANK('Yemen 2012'!$D$41),"",'Yemen 2012'!$D$41)</f>
        <v>N/A</v>
      </c>
      <c r="AR42" s="538">
        <f>IF(ISBLANK('Yemen 2012'!$E$40),"",'Yemen 2012'!$E$40)</f>
        <v>0</v>
      </c>
      <c r="AS42" s="538" t="str">
        <f>IF(ISBLANK('Yemen 2012'!$F$40),"",'Yemen 2012'!$F$40)</f>
        <v>01/11 - 12/11</v>
      </c>
      <c r="AT42" s="538" t="str">
        <f>IF(ISBLANK('Yemen 2012'!$G$40),"",'Yemen 2012'!$G$40)</f>
        <v/>
      </c>
      <c r="AU42" s="537" t="str">
        <f>IF(ISBLANK('Yemen 2012'!$H$40),"",'Yemen 2012'!$H$40)</f>
        <v/>
      </c>
      <c r="AV42" s="537" t="str">
        <f>IF(ISBLANK('Yemen 2012'!$D$42),"",'Yemen 2012'!$D$42)</f>
        <v>No</v>
      </c>
      <c r="AW42" s="538" t="str">
        <f>IF(ISBLANK('Yemen 2012'!$D$43),"",'Yemen 2012'!$D$43)</f>
        <v>N/A</v>
      </c>
      <c r="AX42" s="538">
        <f>IF(ISBLANK('Yemen 2012'!$E$42),"",'Yemen 2012'!$E$42)</f>
        <v>0</v>
      </c>
      <c r="AY42" s="538" t="str">
        <f>IF(ISBLANK('Yemen 2012'!$F$42),"",'Yemen 2012'!$F$42)</f>
        <v>01/11 - 12/11</v>
      </c>
      <c r="AZ42" s="538" t="str">
        <f>IF(ISBLANK('Yemen 2012'!$G$42),"",'Yemen 2012'!$G$42)</f>
        <v/>
      </c>
      <c r="BA42" s="537" t="str">
        <f>IF(ISBLANK('Yemen 2012'!$H$42),"",'Yemen 2012'!$H$42)</f>
        <v/>
      </c>
      <c r="BB42" s="539">
        <f>IF(ISBLANK('Yemen 2012'!$E$44),"",'Yemen 2012'!$E$44)</f>
        <v>0</v>
      </c>
      <c r="BC42" s="537" t="str">
        <f>IF(ISBLANK('Yemen 2012'!$H$44),"",'Yemen 2012'!$H$44)</f>
        <v/>
      </c>
      <c r="BD42" s="540"/>
      <c r="BE42" s="537" t="str">
        <f>IF(ISBLANK('Yemen 2012'!$D$48),"",'Yemen 2012'!$D$48)</f>
        <v>Yes</v>
      </c>
      <c r="BF42" s="538" t="str">
        <f>IF(ISBLANK('Yemen 2012'!$D$49),"",'Yemen 2012'!$D$49)</f>
        <v>UNFPA</v>
      </c>
      <c r="BG42" s="538">
        <f>IF(ISBLANK('Yemen 2012'!$E$48),"",'Yemen 2012'!$E$48)</f>
        <v>1000000</v>
      </c>
      <c r="BH42" s="538" t="str">
        <f>IF(ISBLANK('Yemen 2012'!$F$48),"",'Yemen 2012'!$F$48)</f>
        <v>01/11 - 12/11</v>
      </c>
      <c r="BI42" s="538" t="str">
        <f>IF(ISBLANK('Yemen 2012'!$G$48),"",'Yemen 2012'!$G$48)</f>
        <v>RH General Director</v>
      </c>
      <c r="BJ42" s="537" t="str">
        <f>IF(ISBLANK('Yemen 2012'!$H$48),"",'Yemen 2012'!$H$48)</f>
        <v xml:space="preserve">Half of forecasted amount. </v>
      </c>
      <c r="BK42" s="537" t="str">
        <f>IF(ISBLANK('Yemen 2012'!$D$50),"",'Yemen 2012'!$D$50)</f>
        <v>Don't know</v>
      </c>
      <c r="BL42" s="538" t="str">
        <f>IF(ISBLANK('Yemen 2012'!$E$50),"",'Yemen 2012'!$E$50)</f>
        <v/>
      </c>
      <c r="BM42" s="538" t="str">
        <f>IF(ISBLANK('Yemen 2012'!$F$50),"",'Yemen 2012'!$F$50)</f>
        <v>01/11 - 12/11</v>
      </c>
      <c r="BN42" s="538" t="str">
        <f>IF(ISBLANK('Yemen 2012'!$G$50),"",'Yemen 2012'!$G$50)</f>
        <v/>
      </c>
      <c r="BO42" s="538" t="str">
        <f>IF(ISBLANK('Yemen 2012'!$H$50),"",'Yemen 2012'!$H$50)</f>
        <v/>
      </c>
      <c r="BP42" s="537" t="str">
        <f>IF(ISBLANK('Yemen 2012'!$D$51),"",'Yemen 2012'!$D$51)</f>
        <v>Don't know</v>
      </c>
      <c r="BQ42" s="538" t="str">
        <f>IF(ISBLANK('Yemen 2012'!$E$51),"",'Yemen 2012'!$E$51)</f>
        <v/>
      </c>
      <c r="BR42" s="537" t="str">
        <f>IF(ISBLANK('Yemen 2012'!$F$51),"",'Yemen 2012'!$F$51)</f>
        <v>01/11 - 12/11</v>
      </c>
      <c r="BS42" s="538" t="str">
        <f>IF(ISBLANK('Yemen 2012'!$G$51),"",'Yemen 2012'!$G$51)</f>
        <v/>
      </c>
      <c r="BT42" s="538" t="str">
        <f>IF(ISBLANK('Yemen 2012'!$H$51),"",'Yemen 2012'!$H$51)</f>
        <v/>
      </c>
      <c r="BU42" s="539">
        <f>IF(ISBLANK('Yemen 2012'!$E$52),"",'Yemen 2012'!$E$52)</f>
        <v>1000000</v>
      </c>
      <c r="BV42" s="538" t="str">
        <f>IF(ISBLANK('Yemen 2012'!$H$52),"",'Yemen 2012'!$H$52)</f>
        <v>This does not include Global Fund grants that may have been used.</v>
      </c>
      <c r="BW42" s="541">
        <f>IF(ISBLANK('Yemen 2012'!$F$55),"",'Yemen 2012'!$F$55)</f>
        <v>0</v>
      </c>
      <c r="BX42" s="537" t="str">
        <f>IF(ISBLANK('Yemen 2012'!$G$55),"",'Yemen 2012'!$G$55)</f>
        <v/>
      </c>
      <c r="BY42" s="541">
        <f>IF(ISBLANK('Yemen 2012'!$F$56),"",'Yemen 2012'!$F$56)</f>
        <v>0.5</v>
      </c>
      <c r="BZ42" s="537" t="str">
        <f>IF(ISBLANK('Yemen 2012'!$G$56),"",'Yemen 2012'!$G$56)</f>
        <v/>
      </c>
      <c r="CA42" s="537" t="str">
        <f>IF(ISBLANK('Yemen 2012'!$F$57),"",'Yemen 2012'!$F$57)</f>
        <v>Yes</v>
      </c>
      <c r="CB42" s="537" t="str">
        <f>IF(ISBLANK('Yemen 2012'!$G$57),"",'Yemen 2012'!$G$57)</f>
        <v xml:space="preserve">Funding was provided by UNFPA only. 
</v>
      </c>
      <c r="CC42" s="537" t="str">
        <f>IF(ISBLANK('Yemen 2012'!$F$59),"",'Yemen 2012'!$F$59)</f>
        <v>N/A</v>
      </c>
      <c r="CD42" s="537" t="str">
        <f>IF(ISBLANK('Yemen 2012'!$F$60),"",'Yemen 2012'!$F$60)</f>
        <v>N/A</v>
      </c>
      <c r="CE42" s="537" t="str">
        <f>IF(ISBLANK('Yemen 2012'!$F$61),"",'Yemen 2012'!$F$61)</f>
        <v>N/A</v>
      </c>
      <c r="CF42" s="537" t="str">
        <f>IF(ISBLANK('Yemen 2012'!$D$62),"",'Yemen 2012'!$D$62)</f>
        <v/>
      </c>
      <c r="CG42" s="262"/>
      <c r="CH42" s="542"/>
      <c r="CI42" s="543" t="str">
        <f>IF(ISBLANK('Yemen 2012'!$D$66),"",'Yemen 2012'!$D$66)</f>
        <v>Don't know</v>
      </c>
      <c r="CJ42" s="543" t="str">
        <f>IF(ISBLANK('Yemen 2012'!$D$67),"",'Yemen 2012'!$D$67)</f>
        <v>Don't know</v>
      </c>
      <c r="CK42" s="543" t="str">
        <f>IF(ISBLANK('Yemen 2012'!$D$68),"",'Yemen 2012'!$D$68)</f>
        <v>Don't know</v>
      </c>
      <c r="CL42" s="543" t="str">
        <f>IF(ISBLANK('Yemen 2012'!$D$69),"",'Yemen 2012'!$D$69)</f>
        <v>Don't know</v>
      </c>
      <c r="CM42" s="543" t="str">
        <f>IF(ISBLANK('Yemen 2012'!$D$70),"",'Yemen 2012'!$D$70)</f>
        <v>Don't know</v>
      </c>
      <c r="CN42" s="543" t="str">
        <f>IF(ISBLANK('Yemen 2012'!$D$71),"",'Yemen 2012'!$D$71)</f>
        <v>Don't know</v>
      </c>
      <c r="CO42" s="543" t="str">
        <f>IF(ISBLANK('Yemen 2012'!$D$72),"",'Yemen 2012'!$D$72)</f>
        <v>Don't know</v>
      </c>
      <c r="CP42" s="543" t="str">
        <f>IF(ISBLANK('Yemen 2012'!$D$73),"",'Yemen 2012'!$D$73)</f>
        <v>Don't know</v>
      </c>
      <c r="CQ42" s="543" t="str">
        <f>IF(ISBLANK('Yemen 2012'!$D$74),"",'Yemen 2012'!$D$74)</f>
        <v>Don't know</v>
      </c>
      <c r="CR42" s="543" t="str">
        <f>IF(ISBLANK('Yemen 2012'!$D$75),"",'Yemen 2012'!$D$75)</f>
        <v>Don't know</v>
      </c>
      <c r="CS42" s="543" t="str">
        <f>IF(ISBLANK('Yemen 2012'!$D$76),"",'Yemen 2012'!$D$76)</f>
        <v>Don't know</v>
      </c>
      <c r="CT42" s="543" t="str">
        <f>IF(ISBLANK('Yemen 2012'!$D$77),"",'Yemen 2012'!$D$77)</f>
        <v/>
      </c>
      <c r="CU42" s="542"/>
      <c r="CV42" s="543" t="str">
        <f>IF(ISBLANK('Yemen 2012'!$F$66),"",'Yemen 2012'!$F$66)</f>
        <v>Yes</v>
      </c>
      <c r="CW42" s="543" t="str">
        <f>IF(ISBLANK('Yemen 2012'!$F$67),"",'Yemen 2012'!$F$67)</f>
        <v>Yes</v>
      </c>
      <c r="CX42" s="543" t="str">
        <f>IF(ISBLANK('Yemen 2012'!$F$68),"",'Yemen 2012'!$F$68)</f>
        <v>Yes</v>
      </c>
      <c r="CY42" s="543" t="str">
        <f>IF(ISBLANK('Yemen 2012'!$F$69),"",'Yemen 2012'!$F$69)</f>
        <v>Yes</v>
      </c>
      <c r="CZ42" s="543" t="str">
        <f>IF(ISBLANK('Yemen 2012'!$F$70),"",'Yemen 2012'!$F$70)</f>
        <v>Yes</v>
      </c>
      <c r="DA42" s="543" t="str">
        <f>IF(ISBLANK('Yemen 2012'!$F$71),"",'Yemen 2012'!$F$71)</f>
        <v>Yes</v>
      </c>
      <c r="DB42" s="543" t="str">
        <f>IF(ISBLANK('Yemen 2012'!$F$72),"",'Yemen 2012'!$F$72)</f>
        <v>No</v>
      </c>
      <c r="DC42" s="543" t="str">
        <f>IF(ISBLANK('Yemen 2012'!$F$73),"",'Yemen 2012'!$F$73)</f>
        <v>No</v>
      </c>
      <c r="DD42" s="543" t="str">
        <f>IF(ISBLANK('Yemen 2012'!$F$74),"",'Yemen 2012'!$F$74)</f>
        <v>Yes</v>
      </c>
      <c r="DE42" s="543" t="str">
        <f>IF(ISBLANK('Yemen 2012'!$F$75),"",'Yemen 2012'!$F$75)</f>
        <v>Yes</v>
      </c>
      <c r="DF42" s="543" t="str">
        <f>IF(ISBLANK('Yemen 2012'!$F$76),"",'Yemen 2012'!$F$76)</f>
        <v>No</v>
      </c>
      <c r="DG42" s="543" t="str">
        <f>IF(ISBLANK('Yemen 2012'!$F$77),"",'Yemen 2012'!$F$77)</f>
        <v/>
      </c>
      <c r="DH42" s="544"/>
      <c r="DI42" s="543" t="str">
        <f>IF(ISBLANK('Yemen 2012'!$G$66),"",'Yemen 2012'!$G$66)</f>
        <v>Yes</v>
      </c>
      <c r="DJ42" s="543" t="str">
        <f>IF(ISBLANK('Yemen 2012'!$G$67),"",'Yemen 2012'!$G$67)</f>
        <v>Yes</v>
      </c>
      <c r="DK42" s="543" t="str">
        <f>IF(ISBLANK('Yemen 2012'!$G$68),"",'Yemen 2012'!$G$68)</f>
        <v>Yes</v>
      </c>
      <c r="DL42" s="543" t="str">
        <f>IF(ISBLANK('Yemen 2012'!$G$69),"",'Yemen 2012'!$G$69)</f>
        <v>Yes</v>
      </c>
      <c r="DM42" s="543" t="str">
        <f>IF(ISBLANK('Yemen 2012'!$G$70),"",'Yemen 2012'!$G$70)</f>
        <v>Yes</v>
      </c>
      <c r="DN42" s="543" t="str">
        <f>IF(ISBLANK('Yemen 2012'!$G$71),"",'Yemen 2012'!$G$71)</f>
        <v>Yes</v>
      </c>
      <c r="DO42" s="543" t="str">
        <f>IF(ISBLANK('Yemen 2012'!$G$72),"",'Yemen 2012'!$G$72)</f>
        <v>No</v>
      </c>
      <c r="DP42" s="543" t="str">
        <f>IF(ISBLANK('Yemen 2012'!$G$73),"",'Yemen 2012'!$G$73)</f>
        <v>No</v>
      </c>
      <c r="DQ42" s="543" t="str">
        <f>IF(ISBLANK('Yemen 2012'!$G$74),"",'Yemen 2012'!$G$74)</f>
        <v>No</v>
      </c>
      <c r="DR42" s="543" t="str">
        <f>IF(ISBLANK('Yemen 2012'!$G$75),"",'Yemen 2012'!$G$75)</f>
        <v>No</v>
      </c>
      <c r="DS42" s="543" t="str">
        <f>IF(ISBLANK('Yemen 2012'!$G$76),"",'Yemen 2012'!$G$76)</f>
        <v>No</v>
      </c>
      <c r="DT42" s="543" t="str">
        <f>IF(ISBLANK('Yemen 2012'!$G$77),"",'Yemen 2012'!$G$77)</f>
        <v/>
      </c>
      <c r="DU42" s="544"/>
      <c r="DV42" s="543" t="str">
        <f>IF(ISBLANK('Yemen 2012'!$H$66),"",'Yemen 2012'!$H$66)</f>
        <v>Yes</v>
      </c>
      <c r="DW42" s="543" t="str">
        <f>IF(ISBLANK('Yemen 2012'!$H$67),"",'Yemen 2012'!$H$67)</f>
        <v>Yes</v>
      </c>
      <c r="DX42" s="543" t="str">
        <f>IF(ISBLANK('Yemen 2012'!$H$68),"",'Yemen 2012'!$H$68)</f>
        <v>Yes</v>
      </c>
      <c r="DY42" s="543" t="str">
        <f>IF(ISBLANK('Yemen 2012'!$H$69),"",'Yemen 2012'!$H$69)</f>
        <v>No</v>
      </c>
      <c r="DZ42" s="543" t="str">
        <f>IF(ISBLANK('Yemen 2012'!$H$70),"",'Yemen 2012'!$H$70)</f>
        <v>Yes</v>
      </c>
      <c r="EA42" s="543" t="str">
        <f>IF(ISBLANK('Yemen 2012'!$H$71),"",'Yemen 2012'!$H$71)</f>
        <v>Yes</v>
      </c>
      <c r="EB42" s="543" t="str">
        <f>IF(ISBLANK('Yemen 2012'!$H$72),"",'Yemen 2012'!$H$72)</f>
        <v>No</v>
      </c>
      <c r="EC42" s="543" t="str">
        <f>IF(ISBLANK('Yemen 2012'!$H$73),"",'Yemen 2012'!$H$73)</f>
        <v>No</v>
      </c>
      <c r="ED42" s="543" t="str">
        <f>IF(ISBLANK('Yemen 2012'!$H$74),"",'Yemen 2012'!$H$74)</f>
        <v>No</v>
      </c>
      <c r="EE42" s="543" t="str">
        <f>IF(ISBLANK('Yemen 2012'!$H$75),"",'Yemen 2012'!$H$75)</f>
        <v>No</v>
      </c>
      <c r="EF42" s="543" t="str">
        <f>IF(ISBLANK('Yemen 2012'!$H$76),"",'Yemen 2012'!$H$76)</f>
        <v>No</v>
      </c>
      <c r="EG42" s="543" t="str">
        <f>IF(ISBLANK('Yemen 2012'!$H$77),"",'Yemen 2012'!$H$77)</f>
        <v/>
      </c>
      <c r="EH42" s="543" t="str">
        <f>IF(ISBLANK('Yemen 2012'!$D$78),"",'Yemen 2012'!$D$78)</f>
        <v>The commercial sector information was not filled in this year. Last year, though, all methods were reported to be offered in the commercial sector except for female condoms, emergency contraceptives, and CycleBeads.</v>
      </c>
      <c r="EI42" s="545"/>
      <c r="EJ42" s="546" t="str">
        <f>IF(ISBLANK('Yemen 2012'!$H$80),"",'Yemen 2012'!$H$80)</f>
        <v>Yes</v>
      </c>
      <c r="EK42" s="546" t="str">
        <f>IF(ISBLANK('Yemen 2012'!$C$83),"",'Yemen 2012'!$C$83)</f>
        <v xml:space="preserve">National Reproductive Health Strategy </v>
      </c>
      <c r="EL42" s="546" t="str">
        <f>IF(ISBLANK('Yemen 2012'!$D$83),"",'Yemen 2012'!$D$83)</f>
        <v>2011- 2015</v>
      </c>
      <c r="EM42" s="546" t="str">
        <f>IF(ISBLANK('Yemen 2012'!$F$83),"",'Yemen 2012'!$F$83)</f>
        <v>Yes</v>
      </c>
      <c r="EN42" s="546" t="str">
        <f>IF(ISBLANK('Yemen 2012'!$G$83),"",'Yemen 2012'!$G$83)</f>
        <v>Yes</v>
      </c>
      <c r="EO42" s="546" t="str">
        <f>IF(ISBLANK('Yemen 2012'!$F$84),"",'Yemen 2012'!$F$84)</f>
        <v>No</v>
      </c>
      <c r="EP42" s="546" t="str">
        <f>IF(ISBLANK('Yemen 2012'!$E$85),"",'Yemen 2012'!$E$85)</f>
        <v>N/A</v>
      </c>
      <c r="EQ42" s="546" t="str">
        <f>IF(ISBLANK('Yemen 2012'!$E$86),"",'Yemen 2012'!$E$86)</f>
        <v>N/A</v>
      </c>
      <c r="ER42" s="546" t="str">
        <f>IF(ISBLANK('Yemen 2012'!$H$87),"",'Yemen 2012'!$H$87)</f>
        <v>No</v>
      </c>
      <c r="ES42" s="546" t="str">
        <f>IF(ISBLANK('Yemen 2012'!$D$88),"",'Yemen 2012'!$D$88)</f>
        <v>N/A</v>
      </c>
      <c r="ET42" s="546" t="str">
        <f>IF(ISBLANK('Yemen 2012'!$H$89),"",'Yemen 2012'!$H$89)</f>
        <v>Yes</v>
      </c>
      <c r="EU42" s="546" t="str">
        <f>IF(ISBLANK('Yemen 2012'!$D$90),"",'Yemen 2012'!$D$90)</f>
        <v>Don't know</v>
      </c>
      <c r="EV42" s="546" t="str">
        <f>IF(ISBLANK('Yemen 2012'!$H$91),"",'Yemen 2012'!$H$91)</f>
        <v>Yes</v>
      </c>
      <c r="EW42" s="546" t="str">
        <f>IF(ISBLANK('Yemen 2012'!$C$94),"",'Yemen 2012'!$C$94)</f>
        <v>Implants</v>
      </c>
      <c r="EX42" s="546" t="str">
        <f>IF(ISBLANK('Yemen 2012'!$E$94),"",'Yemen 2012'!$E$94)</f>
        <v>Only the public sector is allowed to sell/dispense the method.</v>
      </c>
      <c r="EY42" s="546" t="str">
        <f>IF(ISBLANK('Yemen 2012'!$G$94),"",'Yemen 2012'!$G$94)</f>
        <v>There is a plan to allow the private sector to offer the method.</v>
      </c>
      <c r="EZ42" s="546" t="str">
        <f>IF(ISBLANK('Yemen 2012'!$C$95),"",'Yemen 2012'!$C$95)</f>
        <v/>
      </c>
      <c r="FA42" s="546" t="str">
        <f>IF(ISBLANK('Yemen 2012'!$E$95),"",'Yemen 2012'!$E$95)</f>
        <v/>
      </c>
      <c r="FB42" s="546" t="str">
        <f>IF(ISBLANK('Yemen 2012'!$G$95),"",'Yemen 2012'!$G$95)</f>
        <v/>
      </c>
      <c r="FC42" s="546" t="str">
        <f>IF(ISBLANK('Yemen 2012'!$C$96),"",'Yemen 2012'!$C$96)</f>
        <v/>
      </c>
      <c r="FD42" s="546" t="str">
        <f>IF(ISBLANK('Yemen 2012'!$E$96),"",'Yemen 2012'!$E$96)</f>
        <v/>
      </c>
      <c r="FE42" s="546" t="str">
        <f>IF(ISBLANK('Yemen 2012'!$G$96),"",'Yemen 2012'!$G$96)</f>
        <v/>
      </c>
      <c r="FF42" s="550"/>
      <c r="FG42" s="546" t="str">
        <f>IF(ISBLANK('Yemen 2012'!$D$99),"",'Yemen 2012'!$D$99)</f>
        <v>No</v>
      </c>
      <c r="FH42" s="546" t="str">
        <f>IF(ISBLANK('Yemen 2012'!$E$99),"",'Yemen 2012'!$E$99)</f>
        <v/>
      </c>
      <c r="FI42" s="546" t="str">
        <f>IF(ISBLANK('Yemen 2012'!$H$99),"",'Yemen 2012'!$H$99)</f>
        <v/>
      </c>
      <c r="FJ42" s="546" t="str">
        <f>IF(ISBLANK('Yemen 2012'!$D$100),"",'Yemen 2012'!$D$100)</f>
        <v>No</v>
      </c>
      <c r="FK42" s="546" t="str">
        <f>IF(ISBLANK('Yemen 2012'!$E$100),"",'Yemen 2012'!$E$100)</f>
        <v/>
      </c>
      <c r="FL42" s="546" t="str">
        <f>IF(ISBLANK('Yemen 2012'!$H$100),"",'Yemen 2012'!$H$100)</f>
        <v/>
      </c>
      <c r="FM42" s="546" t="str">
        <f>IF(ISBLANK('Yemen 2012'!$D$101),"",'Yemen 2012'!$D$101)</f>
        <v>No</v>
      </c>
      <c r="FN42" s="546" t="str">
        <f>IF(ISBLANK('Yemen 2012'!$E$101),"",'Yemen 2012'!$E$101)</f>
        <v/>
      </c>
      <c r="FO42" s="546" t="str">
        <f>IF(ISBLANK('Yemen 2012'!$H$101),"",'Yemen 2012'!$H$101)</f>
        <v/>
      </c>
      <c r="FP42" s="547"/>
      <c r="FQ42" s="546" t="str">
        <f>IF(ISBLANK('Yemen 2012'!$G$104),"",'Yemen 2012'!$G$104)</f>
        <v>No</v>
      </c>
      <c r="FR42" s="546" t="str">
        <f>IF(ISBLANK('Yemen 2012'!$G$105),"",'Yemen 2012'!$G$105)</f>
        <v>No</v>
      </c>
      <c r="FS42" s="546" t="str">
        <f>IF(ISBLANK('Yemen 2012'!$G$106),"",'Yemen 2012'!$G$106)</f>
        <v>N/A</v>
      </c>
      <c r="FT42" s="546" t="str">
        <f>IF(ISBLANK('Yemen 2012'!$D$107),"",'Yemen 2012'!$D$107)</f>
        <v>N/A</v>
      </c>
      <c r="FU42" s="547"/>
      <c r="FV42" s="546" t="str">
        <f>IF(ISBLANK('Yemen 2012'!$G$109),"",'Yemen 2012'!$G$109)</f>
        <v>Yes</v>
      </c>
      <c r="FW42" s="546" t="str">
        <f>IF(ISBLANK('Yemen 2012'!$G$110),"",'Yemen 2012'!$G$110)</f>
        <v>Yes</v>
      </c>
      <c r="FX42" s="546" t="str">
        <f>IF(ISBLANK('Yemen 2012'!$G$111),"",'Yemen 2012'!$G$111)</f>
        <v>Yes</v>
      </c>
      <c r="FY42" s="546" t="str">
        <f>IF(ISBLANK('Yemen 2012'!$G$112),"",'Yemen 2012'!$G$112)</f>
        <v>No</v>
      </c>
      <c r="FZ42" s="546" t="str">
        <f>IF(ISBLANK('Yemen 2012'!$G$113),"",'Yemen 2012'!$G$113)</f>
        <v>Yes</v>
      </c>
      <c r="GA42" s="546" t="str">
        <f>IF(ISBLANK('Yemen 2012'!$G$114),"",'Yemen 2012'!$G$114)</f>
        <v>Yes</v>
      </c>
      <c r="GB42" s="546" t="str">
        <f>IF(ISBLANK('Yemen 2012'!$G$115),"",'Yemen 2012'!$G$115)</f>
        <v>No</v>
      </c>
      <c r="GC42" s="546" t="str">
        <f>IF(ISBLANK('Yemen 2012'!$G$116),"",'Yemen 2012'!$G$116)</f>
        <v>No</v>
      </c>
      <c r="GD42" s="546" t="str">
        <f>IF(ISBLANK('Yemen 2012'!$G$117),"",'Yemen 2012'!$G$117)</f>
        <v>No</v>
      </c>
      <c r="GE42" s="546" t="str">
        <f>IF(ISBLANK('Yemen 2012'!$G$118),"",'Yemen 2012'!$G$118)</f>
        <v>No</v>
      </c>
      <c r="GF42" s="546" t="str">
        <f>IF(ISBLANK('Yemen 2012'!$F$119),"",'Yemen 2012'!$F$119)</f>
        <v>N/A</v>
      </c>
      <c r="GG42" s="546" t="str">
        <f>IF(ISBLANK('Yemen 2012'!$F$120),"",'Yemen 2012'!$F$120)</f>
        <v>Don't know</v>
      </c>
      <c r="GH42" s="546" t="str">
        <f>IF(ISBLANK('Yemen 2012'!$D$121),"",'Yemen 2012'!$D$121)</f>
        <v>National Drug List</v>
      </c>
      <c r="GI42" s="546" t="str">
        <f>IF(ISBLANK('Yemen 2012'!$D$122),"",'Yemen 2012'!$D$122)</f>
        <v>There is a plan to update the list.</v>
      </c>
      <c r="GJ42" s="547"/>
      <c r="GK42" s="546">
        <f>IF(ISBLANK('Yemen 2012'!$F$124),"",'Yemen 2012'!$F$124)</f>
        <v>2002</v>
      </c>
      <c r="GL42" s="546" t="str">
        <f>IF(ISBLANK('Yemen 2012'!$G$125),"",'Yemen 2012'!$G$125)</f>
        <v>Yes</v>
      </c>
      <c r="GM42" s="546" t="str">
        <f>IF(ISBLANK('Yemen 2012'!$G$126),"",'Yemen 2012'!$G$126)</f>
        <v>No</v>
      </c>
      <c r="GN42" s="546" t="str">
        <f>IF(ISBLANK('Yemen 2012'!$G$127),"",'Yemen 2012'!$G$127)</f>
        <v>No</v>
      </c>
      <c r="GO42" s="546" t="str">
        <f>IF(ISBLANK('Yemen 2012'!$G$128),"",'Yemen 2012'!$G$128)</f>
        <v>No</v>
      </c>
      <c r="GP42" s="546" t="str">
        <f>IF(ISBLANK('Yemen 2012'!$D$129),"",'Yemen 2012'!$D$129)</f>
        <v>Population status is one of the objectives under human resources development (p.118).</v>
      </c>
      <c r="GQ42" s="555"/>
      <c r="GR42" s="548" t="str">
        <f>IF(ISBLANK('Yemen 2012'!$G$131),"",'Yemen 2012'!$G$131)</f>
        <v>Yes</v>
      </c>
      <c r="GS42" s="549"/>
      <c r="GT42" s="548" t="str">
        <f>IF(ISBLANK('Yemen 2012'!$G$133),"",'Yemen 2012'!$G$133)</f>
        <v>No</v>
      </c>
      <c r="GU42" s="548" t="str">
        <f>IF(ISBLANK('Yemen 2012'!$G$134),"",'Yemen 2012'!$G$134)</f>
        <v>No</v>
      </c>
      <c r="GV42" s="548" t="str">
        <f>IF(ISBLANK('Yemen 2012'!$G$135),"",'Yemen 2012'!$G$135)</f>
        <v>Yes</v>
      </c>
      <c r="GW42" s="548" t="str">
        <f>IF(ISBLANK('Yemen 2012'!$G$136),"",'Yemen 2012'!$G$136)</f>
        <v>Yes</v>
      </c>
      <c r="GX42" s="548" t="str">
        <f>IF(ISBLANK('Yemen 2012'!$G$137),"",'Yemen 2012'!$G$137)</f>
        <v>No</v>
      </c>
      <c r="GY42" s="548" t="str">
        <f>IF(ISBLANK('Yemen 2012'!$G$138),"",'Yemen 2012'!$G$138)</f>
        <v>Yes</v>
      </c>
      <c r="GZ42" s="548" t="str">
        <f>IF(ISBLANK('Yemen 2012'!$G$139),"",'Yemen 2012'!$G$139)</f>
        <v>N/A</v>
      </c>
      <c r="HA42" s="548" t="str">
        <f>IF(ISBLANK('Yemen 2012'!$G$140),"",'Yemen 2012'!$G$140)</f>
        <v>N/A</v>
      </c>
      <c r="HB42" s="548" t="str">
        <f>IF(ISBLANK('Yemen 2012'!$G$141),"",'Yemen 2012'!$G$141)</f>
        <v>N/A</v>
      </c>
      <c r="HC42" s="548" t="str">
        <f>IF(ISBLANK('Yemen 2012'!$F$142),"",'Yemen 2012'!$F$142)</f>
        <v>Don't know</v>
      </c>
      <c r="HD42" s="548" t="str">
        <f>IF(ISBLANK('Yemen 2012'!$F$143),"",'Yemen 2012'!$F$143)</f>
        <v>Don't know</v>
      </c>
      <c r="HE42" s="549"/>
      <c r="HF42" s="548" t="str">
        <f>IF(ISBLANK('Yemen 2012'!$G$145),"",'Yemen 2012'!$G$145)</f>
        <v>Yes</v>
      </c>
      <c r="HG42" s="548" t="str">
        <f>IF(ISBLANK('Yemen 2012'!$G$146),"",'Yemen 2012'!$G$146)</f>
        <v>Yes</v>
      </c>
      <c r="HH42" s="551" t="str">
        <f>IF(ISBLANK('Yemen 2012'!$D$147),"",'Yemen 2012'!$D$147)</f>
        <v xml:space="preserve">There is a shortage of funds for commodities, even from donors. </v>
      </c>
      <c r="HI42" s="159" t="s">
        <v>497</v>
      </c>
    </row>
    <row r="43" spans="1:217" ht="39.950000000000003" customHeight="1">
      <c r="A43" s="263" t="s">
        <v>539</v>
      </c>
      <c r="B43" s="154"/>
      <c r="C43" s="536" t="str">
        <f>IF(ISBLANK('Zambia 2012'!$H$12),"",'Zambia 2012'!$H$12)</f>
        <v>Yes</v>
      </c>
      <c r="D43" s="536" t="str">
        <f>IF(ISBLANK('Zambia 2012'!$D$13),"",'Zambia 2012'!$D$13)</f>
        <v>Reproductive Health Commodity Security Committee</v>
      </c>
      <c r="E43" s="557"/>
      <c r="F43" s="536" t="str">
        <f>IF(ISBLANK('Zambia 2012'!$D$15),"",'Zambia 2012'!$D$15)</f>
        <v>Yes</v>
      </c>
      <c r="G43" s="536" t="str">
        <f>IF(ISBLANK('Zambia 2012'!$F$15),"",'Zambia 2012'!$F$15)</f>
        <v>Society for Family Health</v>
      </c>
      <c r="H43" s="536" t="str">
        <f>IF(ISBLANK('Zambia 2012'!$D$16),"",'Zambia 2012'!$D$16)</f>
        <v>Yes</v>
      </c>
      <c r="I43" s="536" t="str">
        <f>IF(ISBLANK('Zambia 2012'!$F$16),"",'Zambia 2012'!$F$16)</f>
        <v>Planned Parenthood Association (PPAZ), Marie Stopes International, USAID | DELIVER PROJECT, Zambia Prevention Care and Treatment II (ZPCT II), Center for Infectious Diseases Research in Zambia (CIDRZ), Zambia Integrated State Safety Programme, Family Health International (FHI360)</v>
      </c>
      <c r="J43" s="536" t="str">
        <f>IF(ISBLANK('Zambia 2012'!$D$17),"",'Zambia 2012'!$D$17)</f>
        <v>No</v>
      </c>
      <c r="K43" s="536" t="str">
        <f>IF(ISBLANK('Zambia 2012'!$F$17),"",'Zambia 2012'!$F$17)</f>
        <v/>
      </c>
      <c r="L43" s="536" t="str">
        <f>IF(ISBLANK('Zambia 2012'!$D$18),"",'Zambia 2012'!$D$18)</f>
        <v>Yes</v>
      </c>
      <c r="M43" s="536" t="str">
        <f>IF(ISBLANK('Zambia 2012'!$F$18),"",'Zambia 2012'!$F$18)</f>
        <v>Global Fund, DFID, USAID</v>
      </c>
      <c r="N43" s="536" t="str">
        <f>IF(ISBLANK('Zambia 2012'!$D$19),"",'Zambia 2012'!$D$19)</f>
        <v>Yes</v>
      </c>
      <c r="O43" s="536" t="str">
        <f>IF(ISBLANK('Zambia 2012'!$F$19),"",'Zambia 2012'!$F$19)</f>
        <v>UNFPA, UNICEF, WHO</v>
      </c>
      <c r="P43" s="536" t="str">
        <f>IF(ISBLANK('Zambia 2012'!$D$20),"",'Zambia 2012'!$D$20)</f>
        <v>Yes</v>
      </c>
      <c r="Q43" s="536" t="str">
        <f>IF(ISBLANK('Zambia 2012'!$F$20),"",'Zambia 2012'!$F$20)</f>
        <v>Reproductive and Child Health (under the new  Ministry of Community Development, Mother and Child Health); Pharmacy Under Ministry of Health</v>
      </c>
      <c r="R43" s="536" t="str">
        <f>IF(ISBLANK('Zambia 2012'!$D$21),"",'Zambia 2012'!$D$21)</f>
        <v>Yes</v>
      </c>
      <c r="S43" s="536" t="str">
        <f>IF(ISBLANK('Zambia 2012'!$F$21),"",'Zambia 2012'!$F$21)</f>
        <v>Medical Stores Limited (MSL) - Central Warehouse</v>
      </c>
      <c r="T43" s="536" t="str">
        <f>IF(ISBLANK('Zambia 2012'!$D$22),"",'Zambia 2012'!$D$22)</f>
        <v>Yes</v>
      </c>
      <c r="U43" s="536" t="str">
        <f>IF(ISBLANK('Zambia 2012'!$F$22),"",'Zambia 2012'!$F$22)</f>
        <v>Ministry of Finance and National Planning</v>
      </c>
      <c r="V43" s="536" t="str">
        <f>IF(ISBLANK('Zambia 2012'!$D$23),"",'Zambia 2012'!$D$23)</f>
        <v/>
      </c>
      <c r="W43" s="536" t="str">
        <f>IF(ISBLANK('Zambia 2012'!$F$23),"",'Zambia 2012'!$F$23)</f>
        <v/>
      </c>
      <c r="X43" s="536" t="str">
        <f>IF(ISBLANK('Zambia 2012'!$H$24),"",'Zambia 2012'!$H$24)</f>
        <v>1-2 times</v>
      </c>
      <c r="Y43" s="536" t="str">
        <f>IF(ISBLANK('Zambia 2012'!$H$25),"",'Zambia 2012'!$H$25)</f>
        <v>No</v>
      </c>
      <c r="Z43" s="536" t="str">
        <f>IF(ISBLANK('Zambia 2012'!$D$26),"",'Zambia 2012'!$D$26)</f>
        <v>Yes</v>
      </c>
      <c r="AA43" s="536" t="str">
        <f>IF(ISBLANK('Zambia 2012'!$F$26),"",'Zambia 2012'!$F$26)</f>
        <v>Ministry of Health (MoH)</v>
      </c>
      <c r="AB43" s="536" t="str">
        <f>IF(ISBLANK('Zambia 2012'!$H$26),"",'Zambia 2012'!$H$26)</f>
        <v>Deputy Director Reproductive and Child Health</v>
      </c>
      <c r="AC43" s="155"/>
      <c r="AD43" s="537" t="str">
        <f>IF(ISBLANK('Zambia 2012'!$F$28),"",'Zambia 2012'!$F$28)</f>
        <v>October</v>
      </c>
      <c r="AE43" s="537" t="str">
        <f>IF(ISBLANK('Zambia 2012'!$H$28),"",'Zambia 2012'!$H$28)</f>
        <v>September</v>
      </c>
      <c r="AF43" s="538">
        <f>IF(ISBLANK('Zambia 2012'!$G$29),"",'Zambia 2012'!$G$29)</f>
        <v>5860977</v>
      </c>
      <c r="AG43" s="535" t="str">
        <f>IF(ISBLANK('Zambia 2012'!$E$30),"",'Zambia 2012'!$E$30)</f>
        <v>06/11 - 06/12</v>
      </c>
      <c r="AH43" s="535" t="str">
        <f>IF(ISBLANK('Zambia 2012'!$G$30),"",'Zambia 2012'!$G$30)</f>
        <v>MoH, USAID | DELIVER PROJECT</v>
      </c>
      <c r="AI43" s="535" t="str">
        <f>IF(ISBLANK('Zambia 2012'!$H$31),"",'Zambia 2012'!$H$31)</f>
        <v>Yes</v>
      </c>
      <c r="AJ43" s="538" t="str">
        <f>IF(ISBLANK('Zambia 2012'!$H$32),"",'Zambia 2012'!$H$32)</f>
        <v>Yes</v>
      </c>
      <c r="AK43" s="538">
        <f>IF(ISBLANK('Zambia 2012'!$E$35),"",'Zambia 2012'!$E$35)</f>
        <v>133539.84</v>
      </c>
      <c r="AL43" s="537" t="str">
        <f>IF(ISBLANK('Zambia 2012'!$F$35),"",'Zambia 2012'!$F$35)</f>
        <v>01/11 - 12/11</v>
      </c>
      <c r="AM43" s="537" t="str">
        <f>IF(ISBLANK('Zambia 2012'!$G$35),"",'Zambia 2012'!$G$35)</f>
        <v>PipeLine</v>
      </c>
      <c r="AN43" s="537" t="str">
        <f>IF(ISBLANK('Zambia 2012'!$H$35),"",'Zambia 2012'!$H$35)</f>
        <v/>
      </c>
      <c r="AO43" s="537" t="str">
        <f>IF(ISBLANK('Zambia 2012'!$H$37),"",'Zambia 2012'!$H$37)</f>
        <v>Yes</v>
      </c>
      <c r="AP43" s="537" t="str">
        <f>IF(ISBLANK('Zambia 2012'!$D$40),"",'Zambia 2012'!$D$40)</f>
        <v>No</v>
      </c>
      <c r="AQ43" s="537" t="str">
        <f>IF(ISBLANK('Zambia 2012'!$D$41),"",'Zambia 2012'!$D$41)</f>
        <v>N/A</v>
      </c>
      <c r="AR43" s="538">
        <f>IF(ISBLANK('Zambia 2012'!$E$40),"",'Zambia 2012'!$E$40)</f>
        <v>0</v>
      </c>
      <c r="AS43" s="538" t="str">
        <f>IF(ISBLANK('Zambia 2012'!$F$40),"",'Zambia 2012'!$F$40)</f>
        <v>01/11 - 12/11</v>
      </c>
      <c r="AT43" s="538" t="str">
        <f>IF(ISBLANK('Zambia 2012'!$G$40),"",'Zambia 2012'!$G$40)</f>
        <v/>
      </c>
      <c r="AU43" s="537" t="str">
        <f>IF(ISBLANK('Zambia 2012'!$H$40),"",'Zambia 2012'!$H$40)</f>
        <v/>
      </c>
      <c r="AV43" s="537" t="str">
        <f>IF(ISBLANK('Zambia 2012'!$D$42),"",'Zambia 2012'!$D$42)</f>
        <v>Yes</v>
      </c>
      <c r="AW43" s="537" t="str">
        <f>IF(ISBLANK('Zambia 2012'!$D$43),"",'Zambia 2012'!$D$43)</f>
        <v>DFID</v>
      </c>
      <c r="AX43" s="538">
        <f>IF(ISBLANK('Zambia 2012'!$E$42),"",'Zambia 2012'!$E$42)</f>
        <v>133539.84</v>
      </c>
      <c r="AY43" s="538" t="str">
        <f>IF(ISBLANK('Zambia 2012'!$F$42),"",'Zambia 2012'!$F$42)</f>
        <v>01/11 - 12/11</v>
      </c>
      <c r="AZ43" s="538" t="str">
        <f>IF(ISBLANK('Zambia 2012'!$G$42),"",'Zambia 2012'!$G$42)</f>
        <v>PipeLine</v>
      </c>
      <c r="BA43" s="537" t="str">
        <f>IF(ISBLANK('Zambia 2012'!$H$42),"",'Zambia 2012'!$H$42)</f>
        <v/>
      </c>
      <c r="BB43" s="539">
        <f>IF(ISBLANK('Zambia 2012'!$E$44),"",'Zambia 2012'!$E$44)</f>
        <v>133539.84</v>
      </c>
      <c r="BC43" s="537" t="str">
        <f>IF(ISBLANK('Zambia 2012'!$H$44),"",'Zambia 2012'!$H$44)</f>
        <v/>
      </c>
      <c r="BD43" s="540"/>
      <c r="BE43" s="537" t="str">
        <f>IF(ISBLANK('Zambia 2012'!$D$48),"",'Zambia 2012'!$D$48)</f>
        <v>Yes</v>
      </c>
      <c r="BF43" s="538" t="str">
        <f>IF(ISBLANK('Zambia 2012'!$D$49),"",'Zambia 2012'!$D$49)</f>
        <v>USAID $4,943,571; UNFPA $783,866</v>
      </c>
      <c r="BG43" s="538">
        <f>IF(ISBLANK('Zambia 2012'!$E$48),"",'Zambia 2012'!$E$48)</f>
        <v>5727437</v>
      </c>
      <c r="BH43" s="538" t="str">
        <f>IF(ISBLANK('Zambia 2012'!$F$48),"",'Zambia 2012'!$F$48)</f>
        <v>1/11 - 12/11</v>
      </c>
      <c r="BI43" s="538" t="str">
        <f>IF(ISBLANK('Zambia 2012'!$G$48),"",'Zambia 2012'!$G$48)</f>
        <v>PipeLine</v>
      </c>
      <c r="BJ43" s="537" t="str">
        <f>IF(ISBLANK('Zambia 2012'!$H$48),"",'Zambia 2012'!$H$48)</f>
        <v/>
      </c>
      <c r="BK43" s="537" t="str">
        <f>IF(ISBLANK('Zambia 2012'!$D$50),"",'Zambia 2012'!$D$50)</f>
        <v>No</v>
      </c>
      <c r="BL43" s="538">
        <f>IF(ISBLANK('Zambia 2012'!$E$50),"",'Zambia 2012'!$E$50)</f>
        <v>0</v>
      </c>
      <c r="BM43" s="538" t="str">
        <f>IF(ISBLANK('Zambia 2012'!$F$50),"",'Zambia 2012'!$F$50)</f>
        <v>1/11 - 12/11</v>
      </c>
      <c r="BN43" s="538" t="str">
        <f>IF(ISBLANK('Zambia 2012'!$G$50),"",'Zambia 2012'!$G$50)</f>
        <v/>
      </c>
      <c r="BO43" s="538" t="str">
        <f>IF(ISBLANK('Zambia 2012'!$H$50),"",'Zambia 2012'!$H$50)</f>
        <v/>
      </c>
      <c r="BP43" s="537" t="str">
        <f>IF(ISBLANK('Zambia 2012'!$D$51),"",'Zambia 2012'!$D$51)</f>
        <v>Don't know</v>
      </c>
      <c r="BQ43" s="538" t="str">
        <f>IF(ISBLANK('Zambia 2012'!$E$51),"",'Zambia 2012'!$E$51)</f>
        <v/>
      </c>
      <c r="BR43" s="537" t="str">
        <f>IF(ISBLANK('Zambia 2012'!$F$51),"",'Zambia 2012'!$F$51)</f>
        <v>1/11 - 12/11</v>
      </c>
      <c r="BS43" s="538" t="str">
        <f>IF(ISBLANK('Zambia 2012'!$G$51),"",'Zambia 2012'!$G$51)</f>
        <v/>
      </c>
      <c r="BT43" s="538" t="str">
        <f>IF(ISBLANK('Zambia 2012'!$H$51),"",'Zambia 2012'!$H$51)</f>
        <v/>
      </c>
      <c r="BU43" s="539">
        <f>IF(ISBLANK('Zambia 2012'!$E$52),"",'Zambia 2012'!$E$52)</f>
        <v>5727437</v>
      </c>
      <c r="BV43" s="538" t="str">
        <f>IF(ISBLANK('Zambia 2012'!$H$52),"",'Zambia 2012'!$H$52)</f>
        <v/>
      </c>
      <c r="BW43" s="541">
        <f>IF(ISBLANK('Zambia 2012'!$F$55),"",'Zambia 2012'!$F$55)</f>
        <v>2.2784570498319869E-2</v>
      </c>
      <c r="BX43" s="537" t="str">
        <f>IF(ISBLANK('Zambia 2012'!$G$55),"",'Zambia 2012'!$G$55)</f>
        <v/>
      </c>
      <c r="BY43" s="541">
        <f>IF(ISBLANK('Zambia 2012'!$F$56),"",'Zambia 2012'!$F$56)</f>
        <v>0.9999999727007971</v>
      </c>
      <c r="BZ43" s="537" t="str">
        <f>IF(ISBLANK('Zambia 2012'!$G$56),"",'Zambia 2012'!$G$56)</f>
        <v/>
      </c>
      <c r="CA43" s="537" t="str">
        <f>IF(ISBLANK('Zambia 2012'!$F$57),"",'Zambia 2012'!$F$57)</f>
        <v/>
      </c>
      <c r="CB43" s="537" t="str">
        <f>IF(ISBLANK('Zambia 2012'!$G$57),"",'Zambia 2012'!$G$57)</f>
        <v/>
      </c>
      <c r="CC43" s="537" t="str">
        <f>IF(ISBLANK('Zambia 2012'!$F$59),"",'Zambia 2012'!$F$59)</f>
        <v>The government (e.g., Central Medical Stores, MOH logistics unit, MOH procurement unit)</v>
      </c>
      <c r="CD43" s="537" t="str">
        <f>IF(ISBLANK('Zambia 2012'!$F$60),"",'Zambia 2012'!$F$60)</f>
        <v>MoH procurement unit</v>
      </c>
      <c r="CE43" s="537" t="str">
        <f>IF(ISBLANK('Zambia 2012'!$F$61),"",'Zambia 2012'!$F$61)</f>
        <v>No</v>
      </c>
      <c r="CF43" s="537" t="str">
        <f>IF(ISBLANK('Zambia 2012'!$D$62),"",'Zambia 2012'!$D$62)</f>
        <v xml:space="preserve">The government procured contraceptives using DFID funds in 2011 through the MoH procurement unit. </v>
      </c>
      <c r="CG43" s="262"/>
      <c r="CH43" s="542"/>
      <c r="CI43" s="543" t="str">
        <f>IF(ISBLANK('Zambia 2012'!$D$66),"",'Zambia 2012'!$D$66)</f>
        <v>Yes</v>
      </c>
      <c r="CJ43" s="543" t="str">
        <f>IF(ISBLANK('Zambia 2012'!$D$67),"",'Zambia 2012'!$D$67)</f>
        <v>Yes</v>
      </c>
      <c r="CK43" s="543" t="str">
        <f>IF(ISBLANK('Zambia 2012'!$D$68),"",'Zambia 2012'!$D$68)</f>
        <v>Yes</v>
      </c>
      <c r="CL43" s="543" t="str">
        <f>IF(ISBLANK('Zambia 2012'!$D$69),"",'Zambia 2012'!$D$69)</f>
        <v>Yes</v>
      </c>
      <c r="CM43" s="543" t="str">
        <f>IF(ISBLANK('Zambia 2012'!$D$70),"",'Zambia 2012'!$D$70)</f>
        <v>Yes</v>
      </c>
      <c r="CN43" s="543" t="str">
        <f>IF(ISBLANK('Zambia 2012'!$D$71),"",'Zambia 2012'!$D$71)</f>
        <v>Yes</v>
      </c>
      <c r="CO43" s="543" t="str">
        <f>IF(ISBLANK('Zambia 2012'!$D$72),"",'Zambia 2012'!$D$72)</f>
        <v>Yes</v>
      </c>
      <c r="CP43" s="543" t="str">
        <f>IF(ISBLANK('Zambia 2012'!$D$73),"",'Zambia 2012'!$D$73)</f>
        <v>Yes</v>
      </c>
      <c r="CQ43" s="543" t="str">
        <f>IF(ISBLANK('Zambia 2012'!$D$74),"",'Zambia 2012'!$D$74)</f>
        <v>Don't know</v>
      </c>
      <c r="CR43" s="543" t="str">
        <f>IF(ISBLANK('Zambia 2012'!$D$75),"",'Zambia 2012'!$D$75)</f>
        <v>Don't know</v>
      </c>
      <c r="CS43" s="543" t="str">
        <f>IF(ISBLANK('Zambia 2012'!$D$76),"",'Zambia 2012'!$D$76)</f>
        <v>Don't know</v>
      </c>
      <c r="CT43" s="543" t="str">
        <f>IF(ISBLANK('Zambia 2012'!$D$77),"",'Zambia 2012'!$D$77)</f>
        <v>No</v>
      </c>
      <c r="CU43" s="542"/>
      <c r="CV43" s="543" t="str">
        <f>IF(ISBLANK('Zambia 2012'!$F$66),"",'Zambia 2012'!$F$66)</f>
        <v>Yes</v>
      </c>
      <c r="CW43" s="543" t="str">
        <f>IF(ISBLANK('Zambia 2012'!$F$67),"",'Zambia 2012'!$F$67)</f>
        <v>Yes</v>
      </c>
      <c r="CX43" s="543" t="str">
        <f>IF(ISBLANK('Zambia 2012'!$F$68),"",'Zambia 2012'!$F$68)</f>
        <v>Yes</v>
      </c>
      <c r="CY43" s="543" t="str">
        <f>IF(ISBLANK('Zambia 2012'!$F$69),"",'Zambia 2012'!$F$69)</f>
        <v>Yes</v>
      </c>
      <c r="CZ43" s="543" t="str">
        <f>IF(ISBLANK('Zambia 2012'!$F$70),"",'Zambia 2012'!$F$70)</f>
        <v>Yes</v>
      </c>
      <c r="DA43" s="543" t="str">
        <f>IF(ISBLANK('Zambia 2012'!$F$71),"",'Zambia 2012'!$F$71)</f>
        <v>Yes</v>
      </c>
      <c r="DB43" s="543" t="str">
        <f>IF(ISBLANK('Zambia 2012'!$F$72),"",'Zambia 2012'!$F$72)</f>
        <v>Yes</v>
      </c>
      <c r="DC43" s="543" t="str">
        <f>IF(ISBLANK('Zambia 2012'!$F$73),"",'Zambia 2012'!$F$73)</f>
        <v>Yes</v>
      </c>
      <c r="DD43" s="543" t="str">
        <f>IF(ISBLANK('Zambia 2012'!$F$74),"",'Zambia 2012'!$F$74)</f>
        <v>Yes</v>
      </c>
      <c r="DE43" s="543" t="str">
        <f>IF(ISBLANK('Zambia 2012'!$F$75),"",'Zambia 2012'!$F$75)</f>
        <v>Yes</v>
      </c>
      <c r="DF43" s="543" t="str">
        <f>IF(ISBLANK('Zambia 2012'!$F$76),"",'Zambia 2012'!$F$76)</f>
        <v>No</v>
      </c>
      <c r="DG43" s="543" t="str">
        <f>IF(ISBLANK('Zambia 2012'!$F$77),"",'Zambia 2012'!$F$77)</f>
        <v/>
      </c>
      <c r="DH43" s="544"/>
      <c r="DI43" s="543" t="str">
        <f>IF(ISBLANK('Zambia 2012'!$G$66),"",'Zambia 2012'!$G$66)</f>
        <v>Yes</v>
      </c>
      <c r="DJ43" s="543" t="str">
        <f>IF(ISBLANK('Zambia 2012'!$G$67),"",'Zambia 2012'!$G$67)</f>
        <v>Yes</v>
      </c>
      <c r="DK43" s="543" t="str">
        <f>IF(ISBLANK('Zambia 2012'!$G$68),"",'Zambia 2012'!$G$68)</f>
        <v>Yes</v>
      </c>
      <c r="DL43" s="543" t="str">
        <f>IF(ISBLANK('Zambia 2012'!$G$69),"",'Zambia 2012'!$G$69)</f>
        <v>Yes</v>
      </c>
      <c r="DM43" s="543" t="str">
        <f>IF(ISBLANK('Zambia 2012'!$G$70),"",'Zambia 2012'!$G$70)</f>
        <v>Yes</v>
      </c>
      <c r="DN43" s="543" t="str">
        <f>IF(ISBLANK('Zambia 2012'!$G$71),"",'Zambia 2012'!$G$71)</f>
        <v>Yes</v>
      </c>
      <c r="DO43" s="543" t="str">
        <f>IF(ISBLANK('Zambia 2012'!$G$72),"",'Zambia 2012'!$G$72)</f>
        <v>Yes</v>
      </c>
      <c r="DP43" s="543" t="str">
        <f>IF(ISBLANK('Zambia 2012'!$G$73),"",'Zambia 2012'!$G$73)</f>
        <v>Don't know</v>
      </c>
      <c r="DQ43" s="543" t="str">
        <f>IF(ISBLANK('Zambia 2012'!$G$74),"",'Zambia 2012'!$G$74)</f>
        <v>Don't know</v>
      </c>
      <c r="DR43" s="543" t="str">
        <f>IF(ISBLANK('Zambia 2012'!$G$75),"",'Zambia 2012'!$G$75)</f>
        <v>Don't know</v>
      </c>
      <c r="DS43" s="543" t="str">
        <f>IF(ISBLANK('Zambia 2012'!$G$76),"",'Zambia 2012'!$G$76)</f>
        <v>No</v>
      </c>
      <c r="DT43" s="543" t="str">
        <f>IF(ISBLANK('Zambia 2012'!$G$77),"",'Zambia 2012'!$G$77)</f>
        <v/>
      </c>
      <c r="DU43" s="544"/>
      <c r="DV43" s="543" t="str">
        <f>IF(ISBLANK('Zambia 2012'!$H$66),"",'Zambia 2012'!$H$66)</f>
        <v>Yes</v>
      </c>
      <c r="DW43" s="543" t="str">
        <f>IF(ISBLANK('Zambia 2012'!$H$67),"",'Zambia 2012'!$H$67)</f>
        <v>Yes</v>
      </c>
      <c r="DX43" s="543" t="str">
        <f>IF(ISBLANK('Zambia 2012'!$H$68),"",'Zambia 2012'!$H$68)</f>
        <v>Yes</v>
      </c>
      <c r="DY43" s="543" t="str">
        <f>IF(ISBLANK('Zambia 2012'!$H$69),"",'Zambia 2012'!$H$69)</f>
        <v>Yes</v>
      </c>
      <c r="DZ43" s="543" t="str">
        <f>IF(ISBLANK('Zambia 2012'!$H$70),"",'Zambia 2012'!$H$70)</f>
        <v>Yes</v>
      </c>
      <c r="EA43" s="543" t="str">
        <f>IF(ISBLANK('Zambia 2012'!$H$71),"",'Zambia 2012'!$H$71)</f>
        <v>Yes</v>
      </c>
      <c r="EB43" s="543" t="str">
        <f>IF(ISBLANK('Zambia 2012'!$H$72),"",'Zambia 2012'!$H$72)</f>
        <v>Yes</v>
      </c>
      <c r="EC43" s="543" t="str">
        <f>IF(ISBLANK('Zambia 2012'!$H$73),"",'Zambia 2012'!$H$73)</f>
        <v>No</v>
      </c>
      <c r="ED43" s="543" t="str">
        <f>IF(ISBLANK('Zambia 2012'!$H$74),"",'Zambia 2012'!$H$74)</f>
        <v>No</v>
      </c>
      <c r="EE43" s="543" t="str">
        <f>IF(ISBLANK('Zambia 2012'!$H$75),"",'Zambia 2012'!$H$75)</f>
        <v>No</v>
      </c>
      <c r="EF43" s="543" t="str">
        <f>IF(ISBLANK('Zambia 2012'!$H$76),"",'Zambia 2012'!$H$76)</f>
        <v>No</v>
      </c>
      <c r="EG43" s="543" t="str">
        <f>IF(ISBLANK('Zambia 2012'!$H$77),"",'Zambia 2012'!$H$77)</f>
        <v/>
      </c>
      <c r="EH43" s="543" t="str">
        <f>IF(ISBLANK('Zambia 2012'!$D$78),"",'Zambia 2012'!$D$78)</f>
        <v/>
      </c>
      <c r="EI43" s="545"/>
      <c r="EJ43" s="546" t="str">
        <f>IF(ISBLANK('Zambia 2012'!$H$80),"",'Zambia 2012'!$H$80)</f>
        <v>Yes</v>
      </c>
      <c r="EK43" s="546" t="str">
        <f>IF(ISBLANK('Zambia 2012'!$C$83),"",'Zambia 2012'!$C$83)</f>
        <v>Reproductive Health Commodity Security</v>
      </c>
      <c r="EL43" s="546" t="str">
        <f>IF(ISBLANK('Zambia 2012'!$D$83),"",'Zambia 2012'!$D$83)</f>
        <v>2011 - 2015</v>
      </c>
      <c r="EM43" s="546" t="str">
        <f>IF(ISBLANK('Zambia 2012'!$F$83),"",'Zambia 2012'!$F$83)</f>
        <v>No</v>
      </c>
      <c r="EN43" s="546" t="str">
        <f>IF(ISBLANK('Zambia 2012'!$G$83),"",'Zambia 2012'!$G$83)</f>
        <v>No</v>
      </c>
      <c r="EO43" s="546" t="str">
        <f>IF(ISBLANK('Zambia 2012'!$F$84),"",'Zambia 2012'!$F$84)</f>
        <v>Don't know</v>
      </c>
      <c r="EP43" s="546" t="str">
        <f>IF(ISBLANK('Zambia 2012'!$E$85),"",'Zambia 2012'!$E$85)</f>
        <v>Don't know</v>
      </c>
      <c r="EQ43" s="546" t="str">
        <f>IF(ISBLANK('Zambia 2012'!$E$86),"",'Zambia 2012'!$E$86)</f>
        <v>Don't know</v>
      </c>
      <c r="ER43" s="546" t="str">
        <f>IF(ISBLANK('Zambia 2012'!$H$87),"",'Zambia 2012'!$H$87)</f>
        <v>Yes</v>
      </c>
      <c r="ES43" s="546" t="str">
        <f>IF(ISBLANK('Zambia 2012'!$D$88),"",'Zambia 2012'!$D$88)</f>
        <v>Policy on: 1. sale/distribution of contraceptives restricted to retail pharmacies and private clinics. Only condoms are sold in supermarkets and drugstores. 2. Advertising ban</v>
      </c>
      <c r="ET43" s="546" t="str">
        <f>IF(ISBLANK('Zambia 2012'!$H$89),"",'Zambia 2012'!$H$89)</f>
        <v>Don't know</v>
      </c>
      <c r="EU43" s="546" t="str">
        <f>IF(ISBLANK('Zambia 2012'!$D$90),"",'Zambia 2012'!$D$90)</f>
        <v>Don't know</v>
      </c>
      <c r="EV43" s="546" t="str">
        <f>IF(ISBLANK('Zambia 2012'!$H$91),"",'Zambia 2012'!$H$91)</f>
        <v>Yes</v>
      </c>
      <c r="EW43" s="546" t="str">
        <f>IF(ISBLANK('Zambia 2012'!$C$94),"",'Zambia 2012'!$C$94)</f>
        <v>All except condoms</v>
      </c>
      <c r="EX43" s="546" t="str">
        <f>IF(ISBLANK('Zambia 2012'!$E$94),"",'Zambia 2012'!$E$94)</f>
        <v>N/A</v>
      </c>
      <c r="EY43" s="546" t="str">
        <f>IF(ISBLANK('Zambia 2012'!$G$94),"",'Zambia 2012'!$G$94)</f>
        <v>Sale/distribution of contraceptives restricted to retail pharmacies and private clinics. (Only condoms are sold in supermarkets and drugstores.)</v>
      </c>
      <c r="EZ43" s="546" t="str">
        <f>IF(ISBLANK('Zambia 2012'!$C$95),"",'Zambia 2012'!$C$95)</f>
        <v/>
      </c>
      <c r="FA43" s="546" t="str">
        <f>IF(ISBLANK('Zambia 2012'!$E$95),"",'Zambia 2012'!$E$95)</f>
        <v/>
      </c>
      <c r="FB43" s="546" t="str">
        <f>IF(ISBLANK('Zambia 2012'!$G$95),"",'Zambia 2012'!$G$95)</f>
        <v/>
      </c>
      <c r="FC43" s="546" t="str">
        <f>IF(ISBLANK('Zambia 2012'!$C$96),"",'Zambia 2012'!$C$96)</f>
        <v/>
      </c>
      <c r="FD43" s="546" t="str">
        <f>IF(ISBLANK('Zambia 2012'!$E$96),"",'Zambia 2012'!$E$96)</f>
        <v/>
      </c>
      <c r="FE43" s="546" t="str">
        <f>IF(ISBLANK('Zambia 2012'!$G$96),"",'Zambia 2012'!$G$96)</f>
        <v/>
      </c>
      <c r="FF43" s="550"/>
      <c r="FG43" s="546" t="str">
        <f>IF(ISBLANK('Zambia 2012'!$D$99),"",'Zambia 2012'!$D$99)</f>
        <v>No</v>
      </c>
      <c r="FH43" s="546" t="str">
        <f>IF(ISBLANK('Zambia 2012'!$E$99),"",'Zambia 2012'!$E$99)</f>
        <v/>
      </c>
      <c r="FI43" s="546" t="str">
        <f>IF(ISBLANK('Zambia 2012'!$H$99),"",'Zambia 2012'!$H$99)</f>
        <v/>
      </c>
      <c r="FJ43" s="546" t="str">
        <f>IF(ISBLANK('Zambia 2012'!$D$100),"",'Zambia 2012'!$D$100)</f>
        <v>No</v>
      </c>
      <c r="FK43" s="546" t="str">
        <f>IF(ISBLANK('Zambia 2012'!$E$100),"",'Zambia 2012'!$E$100)</f>
        <v/>
      </c>
      <c r="FL43" s="546" t="str">
        <f>IF(ISBLANK('Zambia 2012'!$H$100),"",'Zambia 2012'!$H$100)</f>
        <v/>
      </c>
      <c r="FM43" s="546" t="str">
        <f>IF(ISBLANK('Zambia 2012'!$D$101),"",'Zambia 2012'!$D$101)</f>
        <v>No</v>
      </c>
      <c r="FN43" s="546" t="str">
        <f>IF(ISBLANK('Zambia 2012'!$E$101),"",'Zambia 2012'!$E$101)</f>
        <v/>
      </c>
      <c r="FO43" s="546" t="str">
        <f>IF(ISBLANK('Zambia 2012'!$H$101),"",'Zambia 2012'!$H$101)</f>
        <v/>
      </c>
      <c r="FP43" s="547"/>
      <c r="FQ43" s="546" t="str">
        <f>IF(ISBLANK('Zambia 2012'!$G$104),"",'Zambia 2012'!$G$104)</f>
        <v>No</v>
      </c>
      <c r="FR43" s="546" t="str">
        <f>IF(ISBLANK('Zambia 2012'!$G$105),"",'Zambia 2012'!$G$105)</f>
        <v>No</v>
      </c>
      <c r="FS43" s="546" t="str">
        <f>IF(ISBLANK('Zambia 2012'!$G$106),"",'Zambia 2012'!$G$106)</f>
        <v>N/A</v>
      </c>
      <c r="FT43" s="546" t="str">
        <f>IF(ISBLANK('Zambia 2012'!$D$107),"",'Zambia 2012'!$D$107)</f>
        <v>N/A</v>
      </c>
      <c r="FU43" s="547"/>
      <c r="FV43" s="546" t="str">
        <f>IF(ISBLANK('Zambia 2012'!$G$109),"",'Zambia 2012'!$G$109)</f>
        <v>Yes</v>
      </c>
      <c r="FW43" s="546" t="str">
        <f>IF(ISBLANK('Zambia 2012'!$G$110),"",'Zambia 2012'!$G$110)</f>
        <v>Yes</v>
      </c>
      <c r="FX43" s="546" t="str">
        <f>IF(ISBLANK('Zambia 2012'!$G$111),"",'Zambia 2012'!$G$111)</f>
        <v>Yes</v>
      </c>
      <c r="FY43" s="546" t="str">
        <f>IF(ISBLANK('Zambia 2012'!$G$112),"",'Zambia 2012'!$G$112)</f>
        <v>Yes</v>
      </c>
      <c r="FZ43" s="546" t="str">
        <f>IF(ISBLANK('Zambia 2012'!$G$113),"",'Zambia 2012'!$G$113)</f>
        <v>Yes</v>
      </c>
      <c r="GA43" s="546" t="str">
        <f>IF(ISBLANK('Zambia 2012'!$G$114),"",'Zambia 2012'!$G$114)</f>
        <v>Yes</v>
      </c>
      <c r="GB43" s="546" t="str">
        <f>IF(ISBLANK('Zambia 2012'!$G$115),"",'Zambia 2012'!$G$115)</f>
        <v>Yes</v>
      </c>
      <c r="GC43" s="546" t="str">
        <f>IF(ISBLANK('Zambia 2012'!$G$116),"",'Zambia 2012'!$G$116)</f>
        <v>Yes</v>
      </c>
      <c r="GD43" s="546" t="str">
        <f>IF(ISBLANK('Zambia 2012'!$G$117),"",'Zambia 2012'!$G$117)</f>
        <v>No</v>
      </c>
      <c r="GE43" s="546" t="str">
        <f>IF(ISBLANK('Zambia 2012'!$G$118),"",'Zambia 2012'!$G$118)</f>
        <v>No</v>
      </c>
      <c r="GF43" s="546" t="str">
        <f>IF(ISBLANK('Zambia 2012'!$F$119),"",'Zambia 2012'!$F$119)</f>
        <v>N/A</v>
      </c>
      <c r="GG43" s="546">
        <f>IF(ISBLANK('Zambia 2012'!$F$120),"",'Zambia 2012'!$F$120)</f>
        <v>2009</v>
      </c>
      <c r="GH43" s="546" t="str">
        <f>IF(ISBLANK('Zambia 2012'!$D$121),"",'Zambia 2012'!$D$121)</f>
        <v>Essential Medicines List</v>
      </c>
      <c r="GI43" s="546" t="str">
        <f>IF(ISBLANK('Zambia 2012'!$D$122),"",'Zambia 2012'!$D$122)</f>
        <v/>
      </c>
      <c r="GJ43" s="547"/>
      <c r="GK43" s="546">
        <f>IF(ISBLANK('Zambia 2012'!$F$124),"",'Zambia 2012'!$F$124)</f>
        <v>2007</v>
      </c>
      <c r="GL43" s="546" t="str">
        <f>IF(ISBLANK('Zambia 2012'!$G$125),"",'Zambia 2012'!$G$125)</f>
        <v>No</v>
      </c>
      <c r="GM43" s="546" t="str">
        <f>IF(ISBLANK('Zambia 2012'!$G$126),"",'Zambia 2012'!$G$126)</f>
        <v>No</v>
      </c>
      <c r="GN43" s="546" t="str">
        <f>IF(ISBLANK('Zambia 2012'!$G$127),"",'Zambia 2012'!$G$127)</f>
        <v>No</v>
      </c>
      <c r="GO43" s="546" t="str">
        <f>IF(ISBLANK('Zambia 2012'!$G$128),"",'Zambia 2012'!$G$128)</f>
        <v>No</v>
      </c>
      <c r="GP43" s="546" t="str">
        <f>IF(ISBLANK('Zambia 2012'!$D$129),"",'Zambia 2012'!$D$129)</f>
        <v>Reproductive health is integrated within the health component (p.179).</v>
      </c>
      <c r="GQ43" s="555"/>
      <c r="GR43" s="548" t="str">
        <f>IF(ISBLANK('Zambia 2012'!$G$131),"",'Zambia 2012'!$G$131)</f>
        <v>Yes</v>
      </c>
      <c r="GS43" s="549"/>
      <c r="GT43" s="548" t="str">
        <f>IF(ISBLANK('Zambia 2012'!$G$133),"",'Zambia 2012'!$G$133)</f>
        <v>No</v>
      </c>
      <c r="GU43" s="548" t="str">
        <f>IF(ISBLANK('Zambia 2012'!$G$134),"",'Zambia 2012'!$G$134)</f>
        <v>No</v>
      </c>
      <c r="GV43" s="548" t="str">
        <f>IF(ISBLANK('Zambia 2012'!$G$135),"",'Zambia 2012'!$G$135)</f>
        <v>No</v>
      </c>
      <c r="GW43" s="548" t="str">
        <f>IF(ISBLANK('Zambia 2012'!$G$136),"",'Zambia 2012'!$G$136)</f>
        <v>No</v>
      </c>
      <c r="GX43" s="548" t="str">
        <f>IF(ISBLANK('Zambia 2012'!$G$137),"",'Zambia 2012'!$G$137)</f>
        <v>Yes</v>
      </c>
      <c r="GY43" s="548" t="str">
        <f>IF(ISBLANK('Zambia 2012'!$G$138),"",'Zambia 2012'!$G$138)</f>
        <v>Yes</v>
      </c>
      <c r="GZ43" s="548" t="str">
        <f>IF(ISBLANK('Zambia 2012'!$G$139),"",'Zambia 2012'!$G$139)</f>
        <v>No</v>
      </c>
      <c r="HA43" s="548" t="str">
        <f>IF(ISBLANK('Zambia 2012'!$G$140),"",'Zambia 2012'!$G$140)</f>
        <v>No</v>
      </c>
      <c r="HB43" s="548" t="str">
        <f>IF(ISBLANK('Zambia 2012'!$G$141),"",'Zambia 2012'!$G$141)</f>
        <v>N/A</v>
      </c>
      <c r="HC43" s="548" t="str">
        <f>IF(ISBLANK('Zambia 2012'!$F$142),"",'Zambia 2012'!$F$142)</f>
        <v>01/11 - 12/11</v>
      </c>
      <c r="HD43" s="548" t="str">
        <f>IF(ISBLANK('Zambia 2012'!$F$143),"",'Zambia 2012'!$F$143)</f>
        <v>PipeLine</v>
      </c>
      <c r="HE43" s="549"/>
      <c r="HF43" s="548" t="str">
        <f>IF(ISBLANK('Zambia 2012'!$G$145),"",'Zambia 2012'!$G$145)</f>
        <v>No</v>
      </c>
      <c r="HG43" s="548" t="str">
        <f>IF(ISBLANK('Zambia 2012'!$G$146),"",'Zambia 2012'!$G$146)</f>
        <v>No</v>
      </c>
      <c r="HH43" s="551" t="str">
        <f>IF(ISBLANK('Zambia 2012'!$D$147),"",'Zambia 2012'!$D$147)</f>
        <v xml:space="preserve">Challenges: Funding, funding delays leading to shipment delays and stockouts; delays in launching RHCS Strategy. Successes: Forecasting and quantification, procurement planning, collaboration with MoH and other partners.  </v>
      </c>
      <c r="HI43" s="156" t="s">
        <v>504</v>
      </c>
    </row>
    <row r="44" spans="1:217" ht="39.950000000000003" customHeight="1">
      <c r="A44" s="263" t="s">
        <v>540</v>
      </c>
      <c r="B44" s="255"/>
      <c r="C44" s="536" t="str">
        <f>IF(ISBLANK('Zimbabwe 2012'!$H$12),"",'Zimbabwe 2012'!$H$12)</f>
        <v>Yes</v>
      </c>
      <c r="D44" s="536" t="str">
        <f>IF(ISBLANK('Zimbabwe 2012'!$D$13),"",'Zimbabwe 2012'!$D$13)</f>
        <v>Reproductive Health Commodity Security Committee</v>
      </c>
      <c r="E44" s="557"/>
      <c r="F44" s="536" t="str">
        <f>IF(ISBLANK('Zimbabwe 2012'!$D$15),"",'Zimbabwe 2012'!$D$15)</f>
        <v>Yes</v>
      </c>
      <c r="G44" s="536" t="str">
        <f>IF(ISBLANK('Zimbabwe 2012'!$F$15),"",'Zimbabwe 2012'!$F$15)</f>
        <v>Population Services International (PSI)</v>
      </c>
      <c r="H44" s="536" t="str">
        <f>IF(ISBLANK('Zimbabwe 2012'!$D$16),"",'Zimbabwe 2012'!$D$16)</f>
        <v>Yes</v>
      </c>
      <c r="I44" s="536" t="str">
        <f>IF(ISBLANK('Zimbabwe 2012'!$F$16),"",'Zimbabwe 2012'!$F$16)</f>
        <v>Population Services Zimbabwe (Marie Stopes affiliate), Elizabeth Glaser Pediatric AIDS Foundation</v>
      </c>
      <c r="J44" s="536" t="str">
        <f>IF(ISBLANK('Zimbabwe 2012'!$D$17),"",'Zimbabwe 2012'!$D$17)</f>
        <v>Yes</v>
      </c>
      <c r="K44" s="536" t="str">
        <f>IF(ISBLANK('Zimbabwe 2012'!$F$17),"",'Zimbabwe 2012'!$F$17)</f>
        <v>CIMAS Healthcare (medical insurance and health services provider)</v>
      </c>
      <c r="L44" s="536" t="str">
        <f>IF(ISBLANK('Zimbabwe 2012'!$D$18),"",'Zimbabwe 2012'!$D$18)</f>
        <v>Yes</v>
      </c>
      <c r="M44" s="536" t="str">
        <f>IF(ISBLANK('Zimbabwe 2012'!$F$18),"",'Zimbabwe 2012'!$F$18)</f>
        <v>USAID, DFID</v>
      </c>
      <c r="N44" s="536" t="str">
        <f>IF(ISBLANK('Zimbabwe 2012'!$D$19),"",'Zimbabwe 2012'!$D$19)</f>
        <v>Yes</v>
      </c>
      <c r="O44" s="536" t="str">
        <f>IF(ISBLANK('Zimbabwe 2012'!$F$19),"",'Zimbabwe 2012'!$F$19)</f>
        <v>UNFPA</v>
      </c>
      <c r="P44" s="536" t="str">
        <f>IF(ISBLANK('Zimbabwe 2012'!$D$20),"",'Zimbabwe 2012'!$D$20)</f>
        <v>Yes</v>
      </c>
      <c r="Q44" s="536" t="str">
        <f>IF(ISBLANK('Zimbabwe 2012'!$F$20),"",'Zimbabwe 2012'!$F$20)</f>
        <v>MoHCW Reproductive Health Unit, Logistics Unit of the Directorate of Pharmacy Services, Zimbabwe National Family Planning Council (ZNFPC)</v>
      </c>
      <c r="R44" s="536" t="str">
        <f>IF(ISBLANK('Zimbabwe 2012'!$D$21),"",'Zimbabwe 2012'!$D$21)</f>
        <v>Yes</v>
      </c>
      <c r="S44" s="536" t="str">
        <f>IF(ISBLANK('Zimbabwe 2012'!$F$21),"",'Zimbabwe 2012'!$F$21)</f>
        <v>NatPharm</v>
      </c>
      <c r="T44" s="536" t="str">
        <f>IF(ISBLANK('Zimbabwe 2012'!$D$22),"",'Zimbabwe 2012'!$D$22)</f>
        <v>No</v>
      </c>
      <c r="U44" s="536" t="str">
        <f>IF(ISBLANK('Zimbabwe 2012'!$F$22),"",'Zimbabwe 2012'!$F$22)</f>
        <v/>
      </c>
      <c r="V44" s="536" t="str">
        <f>IF(ISBLANK('Zimbabwe 2012'!$D$23),"",'Zimbabwe 2012'!$D$23)</f>
        <v>Yes</v>
      </c>
      <c r="W44" s="536" t="str">
        <f>IF(ISBLANK('Zimbabwe 2012'!$F$23),"",'Zimbabwe 2012'!$F$23)</f>
        <v>Medicines Control Authority of Zimbabwe, Crown Agents Zimbabwe, USAID | DELIVER PROJECT</v>
      </c>
      <c r="X44" s="536" t="str">
        <f>IF(ISBLANK('Zimbabwe 2012'!$H$24),"",'Zimbabwe 2012'!$H$24)</f>
        <v>1-2 times</v>
      </c>
      <c r="Y44" s="536" t="str">
        <f>IF(ISBLANK('Zimbabwe 2012'!$H$25),"",'Zimbabwe 2012'!$H$25)</f>
        <v>Yes</v>
      </c>
      <c r="Z44" s="536" t="str">
        <f>IF(ISBLANK('Zimbabwe 2012'!$D$26),"",'Zimbabwe 2012'!$D$26)</f>
        <v>Yes</v>
      </c>
      <c r="AA44" s="536" t="str">
        <f>IF(ISBLANK('Zimbabwe 2012'!$F$26),"",'Zimbabwe 2012'!$F$26)</f>
        <v>ZNFPC</v>
      </c>
      <c r="AB44" s="536" t="str">
        <f>IF(ISBLANK('Zimbabwe 2012'!$H$26),"",'Zimbabwe 2012'!$H$26)</f>
        <v>Executive Director</v>
      </c>
      <c r="AC44" s="155"/>
      <c r="AD44" s="537" t="str">
        <f>IF(ISBLANK('Zimbabwe 2012'!$F$28),"",'Zimbabwe 2012'!$F$28)</f>
        <v>January</v>
      </c>
      <c r="AE44" s="537" t="str">
        <f>IF(ISBLANK('Zimbabwe 2012'!$H$28),"",'Zimbabwe 2012'!$H$28)</f>
        <v>December</v>
      </c>
      <c r="AF44" s="538">
        <f>IF(ISBLANK('Zimbabwe 2012'!$G$29),"",'Zimbabwe 2012'!$G$29)</f>
        <v>11289522.746000001</v>
      </c>
      <c r="AG44" s="535" t="str">
        <f>IF(ISBLANK('Zimbabwe 2012'!$E$30),"",'Zimbabwe 2012'!$E$30)</f>
        <v>1/11 - 12/11</v>
      </c>
      <c r="AH44" s="535" t="str">
        <f>IF(ISBLANK('Zimbabwe 2012'!$G$30),"",'Zimbabwe 2012'!$G$30)</f>
        <v>ZNFPC, NatPharm, Crown Agents, Population Services Zimbabwe (PSZ), USAID | DELIVER PROJECT</v>
      </c>
      <c r="AI44" s="535" t="str">
        <f>IF(ISBLANK('Zimbabwe 2012'!$H$31),"",'Zimbabwe 2012'!$H$31)</f>
        <v>Don't know</v>
      </c>
      <c r="AJ44" s="538" t="str">
        <f>IF(ISBLANK('Zimbabwe 2012'!$H$32),"",'Zimbabwe 2012'!$H$32)</f>
        <v>Don't know</v>
      </c>
      <c r="AK44" s="538" t="str">
        <f>IF(ISBLANK('Zimbabwe 2012'!$E$35),"",'Zimbabwe 2012'!$E$35)</f>
        <v>Don’t know</v>
      </c>
      <c r="AL44" s="537" t="str">
        <f>IF(ISBLANK('Zimbabwe 2012'!$F$35),"",'Zimbabwe 2012'!$F$35)</f>
        <v>1/11 - 12/11</v>
      </c>
      <c r="AM44" s="537" t="str">
        <f>IF(ISBLANK('Zimbabwe 2012'!$G$35),"",'Zimbabwe 2012'!$G$35)</f>
        <v/>
      </c>
      <c r="AN44" s="537" t="str">
        <f>IF(ISBLANK('Zimbabwe 2012'!$H$35),"",'Zimbabwe 2012'!$H$35)</f>
        <v>Government budget allocated to the entire MoHCW-including ZNFPC to cover commodity procurement and other expenditures.</v>
      </c>
      <c r="AO44" s="537" t="str">
        <f>IF(ISBLANK('Zimbabwe 2012'!$H$37),"",'Zimbabwe 2012'!$H$37)</f>
        <v>Don't know</v>
      </c>
      <c r="AP44" s="537" t="str">
        <f>IF(ISBLANK('Zimbabwe 2012'!$D$40),"",'Zimbabwe 2012'!$D$40)</f>
        <v>Don't know</v>
      </c>
      <c r="AQ44" s="537" t="str">
        <f>IF(ISBLANK('Zimbabwe 2012'!$D$41),"",'Zimbabwe 2012'!$D$41)</f>
        <v>N/A</v>
      </c>
      <c r="AR44" s="538" t="str">
        <f>IF(ISBLANK('Zimbabwe 2012'!$E$40),"",'Zimbabwe 2012'!$E$40)</f>
        <v>Don't know</v>
      </c>
      <c r="AS44" s="538" t="str">
        <f>IF(ISBLANK('Zimbabwe 2012'!$F$40),"",'Zimbabwe 2012'!$F$40)</f>
        <v>1/11 - 12/11</v>
      </c>
      <c r="AT44" s="538" t="str">
        <f>IF(ISBLANK('Zimbabwe 2012'!$G$40),"",'Zimbabwe 2012'!$G$40)</f>
        <v/>
      </c>
      <c r="AU44" s="537" t="str">
        <f>IF(ISBLANK('Zimbabwe 2012'!$H$40),"",'Zimbabwe 2012'!$H$40)</f>
        <v>It is not clear if and how much internally generated funds were spent on contraceptives not distributed through the Delivery Team Topping Up (DTTU) system. All contraceptives distributed through DTTU are funded by DFID, USAID, and UNFPA.</v>
      </c>
      <c r="AV44" s="537" t="str">
        <f>IF(ISBLANK('Zimbabwe 2012'!$D$42),"",'Zimbabwe 2012'!$D$42)</f>
        <v>Don't know</v>
      </c>
      <c r="AW44" s="537" t="str">
        <f>IF(ISBLANK('Zimbabwe 2012'!$D$43),"",'Zimbabwe 2012'!$D$43)</f>
        <v>N/A</v>
      </c>
      <c r="AX44" s="538" t="str">
        <f>IF(ISBLANK('Zimbabwe 2012'!$E$42),"",'Zimbabwe 2012'!$E$42)</f>
        <v>Don't know</v>
      </c>
      <c r="AY44" s="538" t="str">
        <f>IF(ISBLANK('Zimbabwe 2012'!$F$42),"",'Zimbabwe 2012'!$F$42)</f>
        <v>1/11 - 12/11</v>
      </c>
      <c r="AZ44" s="538" t="str">
        <f>IF(ISBLANK('Zimbabwe 2012'!$G$42),"",'Zimbabwe 2012'!$G$42)</f>
        <v/>
      </c>
      <c r="BA44" s="537" t="str">
        <f>IF(ISBLANK('Zimbabwe 2012'!$H$42),"",'Zimbabwe 2012'!$H$42)</f>
        <v/>
      </c>
      <c r="BB44" s="539" t="str">
        <f>IF(ISBLANK('Zimbabwe 2012'!$E$44),"",'Zimbabwe 2012'!$E$44)</f>
        <v>Don't know</v>
      </c>
      <c r="BC44" s="537" t="str">
        <f>IF(ISBLANK('Zimbabwe 2012'!$H$44),"",'Zimbabwe 2012'!$H$44)</f>
        <v/>
      </c>
      <c r="BD44" s="540"/>
      <c r="BE44" s="537" t="str">
        <f>IF(ISBLANK('Zimbabwe 2012'!$D$48),"",'Zimbabwe 2012'!$D$48)</f>
        <v>Yes</v>
      </c>
      <c r="BF44" s="538" t="str">
        <f>IF(ISBLANK('Zimbabwe 2012'!$D$49),"",'Zimbabwe 2012'!$D$49)</f>
        <v>USAID (male and female condoms), DFID (contraceptives)</v>
      </c>
      <c r="BG44" s="538">
        <f>IF(ISBLANK('Zimbabwe 2012'!$E$48),"",'Zimbabwe 2012'!$E$48)</f>
        <v>11289522.745999999</v>
      </c>
      <c r="BH44" s="538" t="str">
        <f>IF(ISBLANK('Zimbabwe 2012'!$F$48),"",'Zimbabwe 2012'!$F$48)</f>
        <v>1/11 - 12/11</v>
      </c>
      <c r="BI44" s="538" t="str">
        <f>IF(ISBLANK('Zimbabwe 2012'!$G$48),"",'Zimbabwe 2012'!$G$48)</f>
        <v>DTTU TOP UP database</v>
      </c>
      <c r="BJ44" s="537" t="str">
        <f>IF(ISBLANK('Zimbabwe 2012'!$H$48),"",'Zimbabwe 2012'!$H$48)</f>
        <v>1. Data includes products distributed through DTTU (male and female condoms, Secure, Control, Petogen and Jadelle). 2. Value based on quantity of product distributed to clients (consumption) multiplied by landed unit cost.</v>
      </c>
      <c r="BK44" s="537" t="str">
        <f>IF(ISBLANK('Zimbabwe 2012'!$D$50),"",'Zimbabwe 2012'!$D$50)</f>
        <v>No</v>
      </c>
      <c r="BL44" s="538">
        <f>IF(ISBLANK('Zimbabwe 2012'!$E$50),"",'Zimbabwe 2012'!$E$50)</f>
        <v>0</v>
      </c>
      <c r="BM44" s="538" t="str">
        <f>IF(ISBLANK('Zimbabwe 2012'!$F$50),"",'Zimbabwe 2012'!$F$50)</f>
        <v>1/11 - 12/11</v>
      </c>
      <c r="BN44" s="538" t="str">
        <f>IF(ISBLANK('Zimbabwe 2012'!$G$50),"",'Zimbabwe 2012'!$G$50)</f>
        <v/>
      </c>
      <c r="BO44" s="538" t="str">
        <f>IF(ISBLANK('Zimbabwe 2012'!$H$50),"",'Zimbabwe 2012'!$H$50)</f>
        <v/>
      </c>
      <c r="BP44" s="537" t="str">
        <f>IF(ISBLANK('Zimbabwe 2012'!$D$51),"",'Zimbabwe 2012'!$D$51)</f>
        <v>No</v>
      </c>
      <c r="BQ44" s="538">
        <f>IF(ISBLANK('Zimbabwe 2012'!$E$51),"",'Zimbabwe 2012'!$E$51)</f>
        <v>0</v>
      </c>
      <c r="BR44" s="537" t="str">
        <f>IF(ISBLANK('Zimbabwe 2012'!$F$51),"",'Zimbabwe 2012'!$F$51)</f>
        <v>1/11 - 12/11</v>
      </c>
      <c r="BS44" s="538" t="str">
        <f>IF(ISBLANK('Zimbabwe 2012'!$G$51),"",'Zimbabwe 2012'!$G$51)</f>
        <v/>
      </c>
      <c r="BT44" s="538" t="str">
        <f>IF(ISBLANK('Zimbabwe 2012'!$H$51),"",'Zimbabwe 2012'!$H$51)</f>
        <v/>
      </c>
      <c r="BU44" s="539">
        <f>IF(ISBLANK('Zimbabwe 2012'!$E$52),"",'Zimbabwe 2012'!$E$52)</f>
        <v>11289522.745999999</v>
      </c>
      <c r="BV44" s="538" t="str">
        <f>IF(ISBLANK('Zimbabwe 2012'!$H$52),"",'Zimbabwe 2012'!$H$52)</f>
        <v/>
      </c>
      <c r="BW44" s="541" t="str">
        <f>IF(ISBLANK('Zimbabwe 2012'!$F$55),"",'Zimbabwe 2012'!$F$55)</f>
        <v>Don't know</v>
      </c>
      <c r="BX44" s="537" t="str">
        <f>IF(ISBLANK('Zimbabwe 2012'!$G$55),"",'Zimbabwe 2012'!$G$55)</f>
        <v/>
      </c>
      <c r="BY44" s="541">
        <f>IF(ISBLANK('Zimbabwe 2012'!$F$56),"",'Zimbabwe 2012'!$F$56)</f>
        <v>0.99999999999999989</v>
      </c>
      <c r="BZ44" s="537" t="str">
        <f>IF(ISBLANK('Zimbabwe 2012'!$G$56),"",'Zimbabwe 2012'!$G$56)</f>
        <v/>
      </c>
      <c r="CA44" s="537" t="str">
        <f>IF(ISBLANK('Zimbabwe 2012'!$F$57),"",'Zimbabwe 2012'!$F$57)</f>
        <v/>
      </c>
      <c r="CB44" s="537" t="str">
        <f>IF(ISBLANK('Zimbabwe 2012'!$G$57),"",'Zimbabwe 2012'!$G$57)</f>
        <v/>
      </c>
      <c r="CC44" s="537" t="str">
        <f>IF(ISBLANK('Zimbabwe 2012'!$F$59),"",'Zimbabwe 2012'!$F$59)</f>
        <v>N/A</v>
      </c>
      <c r="CD44" s="537" t="str">
        <f>IF(ISBLANK('Zimbabwe 2012'!$F$60),"",'Zimbabwe 2012'!$F$60)</f>
        <v>N/A</v>
      </c>
      <c r="CE44" s="537" t="str">
        <f>IF(ISBLANK('Zimbabwe 2012'!$F$61),"",'Zimbabwe 2012'!$F$61)</f>
        <v>N/A</v>
      </c>
      <c r="CF44" s="537" t="str">
        <f>IF(ISBLANK('Zimbabwe 2012'!$D$62),"",'Zimbabwe 2012'!$D$62)</f>
        <v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v>
      </c>
      <c r="CG44" s="234"/>
      <c r="CH44" s="542"/>
      <c r="CI44" s="543" t="str">
        <f>IF(ISBLANK('Zimbabwe 2012'!$D$66),"",'Zimbabwe 2012'!$D$66)</f>
        <v>Yes</v>
      </c>
      <c r="CJ44" s="543" t="str">
        <f>IF(ISBLANK('Zimbabwe 2012'!$D$67),"",'Zimbabwe 2012'!$D$67)</f>
        <v>Yes</v>
      </c>
      <c r="CK44" s="543" t="str">
        <f>IF(ISBLANK('Zimbabwe 2012'!$D$68),"",'Zimbabwe 2012'!$D$68)</f>
        <v>Yes</v>
      </c>
      <c r="CL44" s="543" t="str">
        <f>IF(ISBLANK('Zimbabwe 2012'!$D$69),"",'Zimbabwe 2012'!$D$69)</f>
        <v>Yes</v>
      </c>
      <c r="CM44" s="543" t="str">
        <f>IF(ISBLANK('Zimbabwe 2012'!$D$70),"",'Zimbabwe 2012'!$D$70)</f>
        <v>Yes</v>
      </c>
      <c r="CN44" s="543" t="str">
        <f>IF(ISBLANK('Zimbabwe 2012'!$D$71),"",'Zimbabwe 2012'!$D$71)</f>
        <v>Yes</v>
      </c>
      <c r="CO44" s="543" t="str">
        <f>IF(ISBLANK('Zimbabwe 2012'!$D$72),"",'Zimbabwe 2012'!$D$72)</f>
        <v>Yes</v>
      </c>
      <c r="CP44" s="543" t="str">
        <f>IF(ISBLANK('Zimbabwe 2012'!$D$73),"",'Zimbabwe 2012'!$D$73)</f>
        <v>Yes</v>
      </c>
      <c r="CQ44" s="543" t="str">
        <f>IF(ISBLANK('Zimbabwe 2012'!$D$74),"",'Zimbabwe 2012'!$D$74)</f>
        <v>Yes</v>
      </c>
      <c r="CR44" s="543" t="str">
        <f>IF(ISBLANK('Zimbabwe 2012'!$D$75),"",'Zimbabwe 2012'!$D$75)</f>
        <v>Yes</v>
      </c>
      <c r="CS44" s="543" t="str">
        <f>IF(ISBLANK('Zimbabwe 2012'!$D$76),"",'Zimbabwe 2012'!$D$76)</f>
        <v>Yes</v>
      </c>
      <c r="CT44" s="543" t="str">
        <f>IF(ISBLANK('Zimbabwe 2012'!$D$77),"",'Zimbabwe 2012'!$D$77)</f>
        <v>No</v>
      </c>
      <c r="CU44" s="542"/>
      <c r="CV44" s="543" t="str">
        <f>IF(ISBLANK('Zimbabwe 2012'!$F$66),"",'Zimbabwe 2012'!$F$66)</f>
        <v>Yes</v>
      </c>
      <c r="CW44" s="543" t="str">
        <f>IF(ISBLANK('Zimbabwe 2012'!$F$67),"",'Zimbabwe 2012'!$F$67)</f>
        <v>Yes</v>
      </c>
      <c r="CX44" s="543" t="str">
        <f>IF(ISBLANK('Zimbabwe 2012'!$F$68),"",'Zimbabwe 2012'!$F$68)</f>
        <v>Yes</v>
      </c>
      <c r="CY44" s="543" t="str">
        <f>IF(ISBLANK('Zimbabwe 2012'!$F$69),"",'Zimbabwe 2012'!$F$69)</f>
        <v>Yes</v>
      </c>
      <c r="CZ44" s="543" t="str">
        <f>IF(ISBLANK('Zimbabwe 2012'!$F$70),"",'Zimbabwe 2012'!$F$70)</f>
        <v>Yes</v>
      </c>
      <c r="DA44" s="543" t="str">
        <f>IF(ISBLANK('Zimbabwe 2012'!$F$71),"",'Zimbabwe 2012'!$F$71)</f>
        <v>Yes</v>
      </c>
      <c r="DB44" s="543" t="str">
        <f>IF(ISBLANK('Zimbabwe 2012'!$F$72),"",'Zimbabwe 2012'!$F$72)</f>
        <v>Yes</v>
      </c>
      <c r="DC44" s="543" t="str">
        <f>IF(ISBLANK('Zimbabwe 2012'!$F$73),"",'Zimbabwe 2012'!$F$73)</f>
        <v>Yes</v>
      </c>
      <c r="DD44" s="543" t="str">
        <f>IF(ISBLANK('Zimbabwe 2012'!$F$74),"",'Zimbabwe 2012'!$F$74)</f>
        <v>Yes</v>
      </c>
      <c r="DE44" s="543" t="str">
        <f>IF(ISBLANK('Zimbabwe 2012'!$F$75),"",'Zimbabwe 2012'!$F$75)</f>
        <v>Yes</v>
      </c>
      <c r="DF44" s="543" t="str">
        <f>IF(ISBLANK('Zimbabwe 2012'!$F$76),"",'Zimbabwe 2012'!$F$76)</f>
        <v>Yes</v>
      </c>
      <c r="DG44" s="543" t="str">
        <f>IF(ISBLANK('Zimbabwe 2012'!$F$77),"",'Zimbabwe 2012'!$F$77)</f>
        <v>No</v>
      </c>
      <c r="DH44" s="544"/>
      <c r="DI44" s="543" t="str">
        <f>IF(ISBLANK('Zimbabwe 2012'!$G$66),"",'Zimbabwe 2012'!$G$66)</f>
        <v>Yes</v>
      </c>
      <c r="DJ44" s="543" t="str">
        <f>IF(ISBLANK('Zimbabwe 2012'!$G$67),"",'Zimbabwe 2012'!$G$67)</f>
        <v>Yes</v>
      </c>
      <c r="DK44" s="543" t="str">
        <f>IF(ISBLANK('Zimbabwe 2012'!$G$68),"",'Zimbabwe 2012'!$G$68)</f>
        <v>Yes</v>
      </c>
      <c r="DL44" s="543" t="str">
        <f>IF(ISBLANK('Zimbabwe 2012'!$G$69),"",'Zimbabwe 2012'!$G$69)</f>
        <v>Yes</v>
      </c>
      <c r="DM44" s="543" t="str">
        <f>IF(ISBLANK('Zimbabwe 2012'!$G$70),"",'Zimbabwe 2012'!$G$70)</f>
        <v>Yes</v>
      </c>
      <c r="DN44" s="543" t="str">
        <f>IF(ISBLANK('Zimbabwe 2012'!$G$71),"",'Zimbabwe 2012'!$G$71)</f>
        <v>Yes</v>
      </c>
      <c r="DO44" s="543" t="str">
        <f>IF(ISBLANK('Zimbabwe 2012'!$G$72),"",'Zimbabwe 2012'!$G$72)</f>
        <v>Yes</v>
      </c>
      <c r="DP44" s="543" t="str">
        <f>IF(ISBLANK('Zimbabwe 2012'!$G$73),"",'Zimbabwe 2012'!$G$73)</f>
        <v>Yes</v>
      </c>
      <c r="DQ44" s="543" t="str">
        <f>IF(ISBLANK('Zimbabwe 2012'!$G$74),"",'Zimbabwe 2012'!$G$74)</f>
        <v>Yes</v>
      </c>
      <c r="DR44" s="543" t="str">
        <f>IF(ISBLANK('Zimbabwe 2012'!$G$75),"",'Zimbabwe 2012'!$G$75)</f>
        <v>Yes</v>
      </c>
      <c r="DS44" s="543" t="str">
        <f>IF(ISBLANK('Zimbabwe 2012'!$G$76),"",'Zimbabwe 2012'!$G$76)</f>
        <v>No</v>
      </c>
      <c r="DT44" s="543" t="str">
        <f>IF(ISBLANK('Zimbabwe 2012'!$G$77),"",'Zimbabwe 2012'!$G$77)</f>
        <v>No</v>
      </c>
      <c r="DU44" s="544"/>
      <c r="DV44" s="543" t="str">
        <f>IF(ISBLANK('Zimbabwe 2012'!$H$66),"",'Zimbabwe 2012'!$H$66)</f>
        <v>Yes</v>
      </c>
      <c r="DW44" s="543" t="str">
        <f>IF(ISBLANK('Zimbabwe 2012'!$H$67),"",'Zimbabwe 2012'!$H$67)</f>
        <v>Yes</v>
      </c>
      <c r="DX44" s="543" t="str">
        <f>IF(ISBLANK('Zimbabwe 2012'!$H$68),"",'Zimbabwe 2012'!$H$68)</f>
        <v>Yes</v>
      </c>
      <c r="DY44" s="543" t="str">
        <f>IF(ISBLANK('Zimbabwe 2012'!$H$69),"",'Zimbabwe 2012'!$H$69)</f>
        <v>Yes</v>
      </c>
      <c r="DZ44" s="543" t="str">
        <f>IF(ISBLANK('Zimbabwe 2012'!$H$70),"",'Zimbabwe 2012'!$H$70)</f>
        <v>No</v>
      </c>
      <c r="EA44" s="543" t="str">
        <f>IF(ISBLANK('Zimbabwe 2012'!$H$71),"",'Zimbabwe 2012'!$H$71)</f>
        <v>Yes</v>
      </c>
      <c r="EB44" s="543" t="str">
        <f>IF(ISBLANK('Zimbabwe 2012'!$H$72),"",'Zimbabwe 2012'!$H$72)</f>
        <v>Yes</v>
      </c>
      <c r="EC44" s="543" t="str">
        <f>IF(ISBLANK('Zimbabwe 2012'!$H$73),"",'Zimbabwe 2012'!$H$73)</f>
        <v>Yes</v>
      </c>
      <c r="ED44" s="543" t="str">
        <f>IF(ISBLANK('Zimbabwe 2012'!$H$74),"",'Zimbabwe 2012'!$H$74)</f>
        <v>Don't know</v>
      </c>
      <c r="EE44" s="543" t="str">
        <f>IF(ISBLANK('Zimbabwe 2012'!$H$75),"",'Zimbabwe 2012'!$H$75)</f>
        <v>Don't know</v>
      </c>
      <c r="EF44" s="543" t="str">
        <f>IF(ISBLANK('Zimbabwe 2012'!$H$76),"",'Zimbabwe 2012'!$H$76)</f>
        <v>No</v>
      </c>
      <c r="EG44" s="543" t="str">
        <f>IF(ISBLANK('Zimbabwe 2012'!$H$77),"",'Zimbabwe 2012'!$H$77)</f>
        <v>No</v>
      </c>
      <c r="EH44" s="543" t="str">
        <f>IF(ISBLANK('Zimbabwe 2012'!$D$78),"",'Zimbabwe 2012'!$D$78)</f>
        <v>PSI has introduced progestin-only pills, combined oral conraceptives, and implants in its New Start and New Life centers.</v>
      </c>
      <c r="EI44" s="545"/>
      <c r="EJ44" s="546" t="str">
        <f>IF(ISBLANK('Zimbabwe 2012'!$H$80),"",'Zimbabwe 2012'!$H$80)</f>
        <v>Yes</v>
      </c>
      <c r="EK44" s="546" t="str">
        <f>IF(ISBLANK('Zimbabwe 2012'!$C$83),"",'Zimbabwe 2012'!$C$83)</f>
        <v>Reproductive Health Commodity Security Strategy</v>
      </c>
      <c r="EL44" s="546" t="str">
        <f>IF(ISBLANK('Zimbabwe 2012'!$D$83),"",'Zimbabwe 2012'!$D$83)</f>
        <v>2011 - 2015</v>
      </c>
      <c r="EM44" s="546" t="str">
        <f>IF(ISBLANK('Zimbabwe 2012'!$F$83),"",'Zimbabwe 2012'!$F$83)</f>
        <v>No</v>
      </c>
      <c r="EN44" s="546" t="str">
        <f>IF(ISBLANK('Zimbabwe 2012'!$G$83),"",'Zimbabwe 2012'!$G$83)</f>
        <v>No</v>
      </c>
      <c r="EO44" s="546" t="str">
        <f>IF(ISBLANK('Zimbabwe 2012'!$F$84),"",'Zimbabwe 2012'!$F$84)</f>
        <v>No</v>
      </c>
      <c r="EP44" s="546" t="str">
        <f>IF(ISBLANK('Zimbabwe 2012'!$E$85),"",'Zimbabwe 2012'!$E$85)</f>
        <v>N/A</v>
      </c>
      <c r="EQ44" s="546" t="str">
        <f>IF(ISBLANK('Zimbabwe 2012'!$E$86),"",'Zimbabwe 2012'!$E$86)</f>
        <v>N/A</v>
      </c>
      <c r="ER44" s="546" t="str">
        <f>IF(ISBLANK('Zimbabwe 2012'!$H$87),"",'Zimbabwe 2012'!$H$87)</f>
        <v>No</v>
      </c>
      <c r="ES44" s="546" t="str">
        <f>IF(ISBLANK('Zimbabwe 2012'!$D$88),"",'Zimbabwe 2012'!$D$88)</f>
        <v>N/A</v>
      </c>
      <c r="ET44" s="546" t="str">
        <f>IF(ISBLANK('Zimbabwe 2012'!$H$89),"",'Zimbabwe 2012'!$H$89)</f>
        <v>Yes</v>
      </c>
      <c r="EU44" s="546" t="str">
        <f>IF(ISBLANK('Zimbabwe 2012'!$D$90),"",'Zimbabwe 2012'!$D$90)</f>
        <v>The private sector is allowed to provide contraceptive methods as long as they meet the applicable regulatory requirements in terms of approval of premises and providers.</v>
      </c>
      <c r="EV44" s="546" t="str">
        <f>IF(ISBLANK('Zimbabwe 2012'!$H$91),"",'Zimbabwe 2012'!$H$91)</f>
        <v>Yes</v>
      </c>
      <c r="EW44" s="546" t="str">
        <f>IF(ISBLANK('Zimbabwe 2012'!$C$94),"",'Zimbabwe 2012'!$C$94)</f>
        <v>Injectables</v>
      </c>
      <c r="EX44" s="546" t="str">
        <f>IF(ISBLANK('Zimbabwe 2012'!$E$94),"",'Zimbabwe 2012'!$E$94)</f>
        <v>Community Based Distributors are not allowed to administer injectables.</v>
      </c>
      <c r="EY44" s="546" t="str">
        <f>IF(ISBLANK('Zimbabwe 2012'!$G$94),"",'Zimbabwe 2012'!$G$94)</f>
        <v>Only qualified and specially trained nurses and doctors are allowed to administer injectables.</v>
      </c>
      <c r="EZ44" s="546" t="str">
        <f>IF(ISBLANK('Zimbabwe 2012'!$C$95),"",'Zimbabwe 2012'!$C$95)</f>
        <v>Implants</v>
      </c>
      <c r="FA44" s="546" t="str">
        <f>IF(ISBLANK('Zimbabwe 2012'!$E$95),"",'Zimbabwe 2012'!$E$95)</f>
        <v>Only qualified and specially trained nurses and doctors are allowed to administer implants.</v>
      </c>
      <c r="FB44" s="546" t="str">
        <f>IF(ISBLANK('Zimbabwe 2012'!$G$95),"",'Zimbabwe 2012'!$G$95)</f>
        <v>Only qualified and specially trained nurses and doctors are allowed to administer implants.</v>
      </c>
      <c r="FC44" s="546" t="str">
        <f>IF(ISBLANK('Zimbabwe 2012'!$C$96),"",'Zimbabwe 2012'!$C$96)</f>
        <v>IUDs</v>
      </c>
      <c r="FD44" s="546" t="str">
        <f>IF(ISBLANK('Zimbabwe 2012'!$E$96),"",'Zimbabwe 2012'!$E$96)</f>
        <v>Only trained doctors approved by ZNFPC can administer IUDs.</v>
      </c>
      <c r="FE44" s="546" t="str">
        <f>IF(ISBLANK('Zimbabwe 2012'!$G$96),"",'Zimbabwe 2012'!$G$96)</f>
        <v>Only trained doctors approved by ZNFPC can administer IUDs.</v>
      </c>
      <c r="FF44" s="550"/>
      <c r="FG44" s="546" t="str">
        <f>IF(ISBLANK('Zimbabwe 2012'!$D$99),"",'Zimbabwe 2012'!$D$99)</f>
        <v>No</v>
      </c>
      <c r="FH44" s="546" t="str">
        <f>IF(ISBLANK('Zimbabwe 2012'!$E$99),"",'Zimbabwe 2012'!$E$99)</f>
        <v/>
      </c>
      <c r="FI44" s="546" t="str">
        <f>IF(ISBLANK('Zimbabwe 2012'!$H$99),"",'Zimbabwe 2012'!$H$99)</f>
        <v/>
      </c>
      <c r="FJ44" s="546" t="str">
        <f>IF(ISBLANK('Zimbabwe 2012'!$D$100),"",'Zimbabwe 2012'!$D$100)</f>
        <v>Yes</v>
      </c>
      <c r="FK44" s="546" t="str">
        <f>IF(ISBLANK('Zimbabwe 2012'!$E$100),"",'Zimbabwe 2012'!$E$100)</f>
        <v>Contraceptives are not for sale to those under 16 years of age. (This is based on an act of Parliament.) However, youth are eligible for emergency contraception in the case of sexual abuse or related circumstances.</v>
      </c>
      <c r="FL44" s="546" t="str">
        <f>IF(ISBLANK('Zimbabwe 2012'!$H$100),"",'Zimbabwe 2012'!$H$100)</f>
        <v>Yes</v>
      </c>
      <c r="FM44" s="546" t="str">
        <f>IF(ISBLANK('Zimbabwe 2012'!$D$101),"",'Zimbabwe 2012'!$D$101)</f>
        <v>No</v>
      </c>
      <c r="FN44" s="546" t="str">
        <f>IF(ISBLANK('Zimbabwe 2012'!$E$101),"",'Zimbabwe 2012'!$E$101)</f>
        <v/>
      </c>
      <c r="FO44" s="546" t="str">
        <f>IF(ISBLANK('Zimbabwe 2012'!$H$101),"",'Zimbabwe 2012'!$H$101)</f>
        <v/>
      </c>
      <c r="FP44" s="547"/>
      <c r="FQ44" s="546" t="str">
        <f>IF(ISBLANK('Zimbabwe 2012'!$G$104),"",'Zimbabwe 2012'!$G$104)</f>
        <v>Yes</v>
      </c>
      <c r="FR44" s="546" t="str">
        <f>IF(ISBLANK('Zimbabwe 2012'!$G$105),"",'Zimbabwe 2012'!$G$105)</f>
        <v>Yes</v>
      </c>
      <c r="FS44" s="546" t="str">
        <f>IF(ISBLANK('Zimbabwe 2012'!$G$106),"",'Zimbabwe 2012'!$G$106)</f>
        <v>Yes</v>
      </c>
      <c r="FT44" s="546" t="str">
        <f>IF(ISBLANK('Zimbabwe 2012'!$D$107),"",'Zimbabwe 2012'!$D$107)</f>
        <v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v>
      </c>
      <c r="FU44" s="547"/>
      <c r="FV44" s="546" t="str">
        <f>IF(ISBLANK('Zimbabwe 2012'!$G$109),"",'Zimbabwe 2012'!$G$109)</f>
        <v>Yes</v>
      </c>
      <c r="FW44" s="546" t="str">
        <f>IF(ISBLANK('Zimbabwe 2012'!$G$110),"",'Zimbabwe 2012'!$G$110)</f>
        <v>Yes</v>
      </c>
      <c r="FX44" s="546" t="str">
        <f>IF(ISBLANK('Zimbabwe 2012'!$G$111),"",'Zimbabwe 2012'!$G$111)</f>
        <v>Yes</v>
      </c>
      <c r="FY44" s="546" t="str">
        <f>IF(ISBLANK('Zimbabwe 2012'!$G$112),"",'Zimbabwe 2012'!$G$112)</f>
        <v>Yes</v>
      </c>
      <c r="FZ44" s="546" t="str">
        <f>IF(ISBLANK('Zimbabwe 2012'!$G$113),"",'Zimbabwe 2012'!$G$113)</f>
        <v>Yes</v>
      </c>
      <c r="GA44" s="546" t="str">
        <f>IF(ISBLANK('Zimbabwe 2012'!$G$114),"",'Zimbabwe 2012'!$G$114)</f>
        <v>Yes</v>
      </c>
      <c r="GB44" s="546" t="str">
        <f>IF(ISBLANK('Zimbabwe 2012'!$G$115),"",'Zimbabwe 2012'!$G$115)</f>
        <v>Yes</v>
      </c>
      <c r="GC44" s="546" t="str">
        <f>IF(ISBLANK('Zimbabwe 2012'!$G$116),"",'Zimbabwe 2012'!$G$116)</f>
        <v>Yes</v>
      </c>
      <c r="GD44" s="546" t="str">
        <f>IF(ISBLANK('Zimbabwe 2012'!$G$117),"",'Zimbabwe 2012'!$G$117)</f>
        <v>Yes</v>
      </c>
      <c r="GE44" s="546" t="str">
        <f>IF(ISBLANK('Zimbabwe 2012'!$G$118),"",'Zimbabwe 2012'!$G$118)</f>
        <v>No</v>
      </c>
      <c r="GF44" s="546" t="str">
        <f>IF(ISBLANK('Zimbabwe 2012'!$F$119),"",'Zimbabwe 2012'!$F$119)</f>
        <v>N/A</v>
      </c>
      <c r="GG44" s="546">
        <f>IF(ISBLANK('Zimbabwe 2012'!$F$120),"",'Zimbabwe 2012'!$F$120)</f>
        <v>2011</v>
      </c>
      <c r="GH44" s="546" t="str">
        <f>IF(ISBLANK('Zimbabwe 2012'!$D$121),"",'Zimbabwe 2012'!$D$121)</f>
        <v>Essential Medicines List and Standard Treatment guidelines for Zimbabwe, ZNFPC List of approved contraceptive methods and devices</v>
      </c>
      <c r="GI44" s="546" t="str">
        <f>IF(ISBLANK('Zimbabwe 2012'!$D$122),"",'Zimbabwe 2012'!$D$122)</f>
        <v/>
      </c>
      <c r="GJ44" s="547"/>
      <c r="GK44" s="546" t="str">
        <f>IF(ISBLANK('Zimbabwe 2012'!$F$124),"",'Zimbabwe 2012'!$F$124)</f>
        <v>N/A</v>
      </c>
      <c r="GL44" s="546" t="str">
        <f>IF(ISBLANK('Zimbabwe 2012'!$G$125),"",'Zimbabwe 2012'!$G$125)</f>
        <v>N/A</v>
      </c>
      <c r="GM44" s="546" t="str">
        <f>IF(ISBLANK('Zimbabwe 2012'!$G$126),"",'Zimbabwe 2012'!$G$126)</f>
        <v>N/A</v>
      </c>
      <c r="GN44" s="546" t="str">
        <f>IF(ISBLANK('Zimbabwe 2012'!$G$127),"",'Zimbabwe 2012'!$G$127)</f>
        <v>N/A</v>
      </c>
      <c r="GO44" s="546" t="str">
        <f>IF(ISBLANK('Zimbabwe 2012'!$G$128),"",'Zimbabwe 2012'!$G$128)</f>
        <v>N/A</v>
      </c>
      <c r="GP44" s="546" t="str">
        <f>IF(ISBLANK('Zimbabwe 2012'!$D$129),"",'Zimbabwe 2012'!$D$129)</f>
        <v>Document not available on IMF's website</v>
      </c>
      <c r="GQ44" s="555"/>
      <c r="GR44" s="548" t="str">
        <f>IF(ISBLANK('Zimbabwe 2012'!$G$131),"",'Zimbabwe 2012'!$G$131)</f>
        <v>Don't know</v>
      </c>
      <c r="GS44" s="549"/>
      <c r="GT44" s="548" t="str">
        <f>IF(ISBLANK('Zimbabwe 2012'!$G$133),"",'Zimbabwe 2012'!$G$133)</f>
        <v>No</v>
      </c>
      <c r="GU44" s="548" t="str">
        <f>IF(ISBLANK('Zimbabwe 2012'!$G$134),"",'Zimbabwe 2012'!$G$134)</f>
        <v>No</v>
      </c>
      <c r="GV44" s="548" t="str">
        <f>IF(ISBLANK('Zimbabwe 2012'!$G$135),"",'Zimbabwe 2012'!$G$135)</f>
        <v>No</v>
      </c>
      <c r="GW44" s="548" t="str">
        <f>IF(ISBLANK('Zimbabwe 2012'!$G$136),"",'Zimbabwe 2012'!$G$136)</f>
        <v>No</v>
      </c>
      <c r="GX44" s="548" t="str">
        <f>IF(ISBLANK('Zimbabwe 2012'!$G$137),"",'Zimbabwe 2012'!$G$137)</f>
        <v>Don't know</v>
      </c>
      <c r="GY44" s="548" t="str">
        <f>IF(ISBLANK('Zimbabwe 2012'!$G$138),"",'Zimbabwe 2012'!$G$138)</f>
        <v>No</v>
      </c>
      <c r="GZ44" s="548" t="str">
        <f>IF(ISBLANK('Zimbabwe 2012'!$G$139),"",'Zimbabwe 2012'!$G$139)</f>
        <v>No</v>
      </c>
      <c r="HA44" s="548" t="str">
        <f>IF(ISBLANK('Zimbabwe 2012'!$G$140),"",'Zimbabwe 2012'!$G$140)</f>
        <v>Don't know</v>
      </c>
      <c r="HB44" s="548" t="str">
        <f>IF(ISBLANK('Zimbabwe 2012'!$G$141),"",'Zimbabwe 2012'!$G$141)</f>
        <v>Don't know</v>
      </c>
      <c r="HC44" s="548" t="str">
        <f>IF(ISBLANK('Zimbabwe 2012'!$F$142),"",'Zimbabwe 2012'!$F$142)</f>
        <v>1/11 - 12/11</v>
      </c>
      <c r="HD44" s="548" t="str">
        <f>IF(ISBLANK('Zimbabwe 2012'!$F$143),"",'Zimbabwe 2012'!$F$143)</f>
        <v>ZNFPC warehouse records</v>
      </c>
      <c r="HE44" s="549"/>
      <c r="HF44" s="548" t="str">
        <f>IF(ISBLANK('Zimbabwe 2012'!$G$145),"",'Zimbabwe 2012'!$G$145)</f>
        <v>No</v>
      </c>
      <c r="HG44" s="548" t="str">
        <f>IF(ISBLANK('Zimbabwe 2012'!$G$146),"",'Zimbabwe 2012'!$G$146)</f>
        <v>No</v>
      </c>
      <c r="HH44" s="551" t="str">
        <f>IF(ISBLANK('Zimbabwe 2012'!$D$147),"",'Zimbabwe 2012'!$D$147)</f>
        <v>Contraceptives are generally available in full supply in the public sector. No significant issues with commodity security.</v>
      </c>
      <c r="HI44" s="156" t="s">
        <v>504</v>
      </c>
    </row>
    <row r="45" spans="1:217" ht="12.75">
      <c r="A45" s="108" t="s">
        <v>541</v>
      </c>
    </row>
    <row r="46" spans="1:217" ht="12.75">
      <c r="A46" s="122" t="s">
        <v>542</v>
      </c>
    </row>
    <row r="47" spans="1:217" ht="12.75">
      <c r="A47" t="s">
        <v>543</v>
      </c>
    </row>
  </sheetData>
  <sheetProtection formatColumns="0" formatRows="0" selectLockedCells="1"/>
  <autoFilter ref="A2:HI47" xr:uid="{00000000-0009-0000-0000-000003000000}"/>
  <mergeCells count="14">
    <mergeCell ref="D1:F1"/>
    <mergeCell ref="G1:H1"/>
    <mergeCell ref="I1:K1"/>
    <mergeCell ref="L1:N1"/>
    <mergeCell ref="O1:P1"/>
    <mergeCell ref="Q1:R1"/>
    <mergeCell ref="GQ1:GT1"/>
    <mergeCell ref="GZ1:HA1"/>
    <mergeCell ref="T1:U1"/>
    <mergeCell ref="AC1:AG1"/>
    <mergeCell ref="CG1:CJ1"/>
    <mergeCell ref="CL1:CM1"/>
    <mergeCell ref="EI1:EN1"/>
    <mergeCell ref="EV1:FF1"/>
  </mergeCells>
  <hyperlinks>
    <hyperlink ref="G1" location="Introduction!A1" display="To jump to the Introduction sheet, click here." xr:uid="{00000000-0004-0000-0300-000000000000}"/>
    <hyperlink ref="G1:H1" location="Introduction!A1" display="To jump to the Introduction sheet, click here." xr:uid="{00000000-0004-0000-0300-000001000000}"/>
    <hyperlink ref="AO1" location="Introduction!A1" display="To jump to the Introduction sheet, click here." xr:uid="{00000000-0004-0000-0300-000002000000}"/>
    <hyperlink ref="CL1" location="Introduction!A1" display="To jump to the Introduction sheet, click here." xr:uid="{00000000-0004-0000-0300-000003000000}"/>
    <hyperlink ref="GZ1" location="Introduction!A1" display="To jump to the Introduction sheet, click here." xr:uid="{00000000-0004-0000-0300-000004000000}"/>
    <hyperlink ref="ER1" location="Introduction!A1" display="To jump to the Introduction sheet, click here." xr:uid="{00000000-0004-0000-0300-000005000000}"/>
    <hyperlink ref="T1" location="'ALL countries 2011 with filter'!GO2" display="E. supply chain" xr:uid="{00000000-0004-0000-0300-000006000000}"/>
    <hyperlink ref="S1" location="'LINKED ALL countries2012'!EI2" display="D. policies " xr:uid="{00000000-0004-0000-0300-000007000000}"/>
    <hyperlink ref="Q1" location="'ALL countries 2011 with filter'!CD2" display="C. commodities" xr:uid="{00000000-0004-0000-0300-000008000000}"/>
    <hyperlink ref="O1" location="'ALL countries 2011 with filter'!AC2" display="B. finance &amp; procurement " xr:uid="{00000000-0004-0000-0300-000009000000}"/>
    <hyperlink ref="L1" location="'ALL countries 2011 with filter'!B2" display="A. leadership &amp; cooordination   " xr:uid="{00000000-0004-0000-0300-00000A000000}"/>
    <hyperlink ref="L1:N1" location="'LINKED ALL countries2012'!B2" display="A. leadership &amp; cooordination" xr:uid="{00000000-0004-0000-0300-00000B000000}"/>
    <hyperlink ref="O1:P1" location="'LINKED ALL countries2012'!AC2" display="B. finance &amp; procurement " xr:uid="{00000000-0004-0000-0300-00000C000000}"/>
    <hyperlink ref="Q1:R1" location="'LINKED ALL countries2012'!CG2" display="C. commodities" xr:uid="{00000000-0004-0000-0300-00000D000000}"/>
    <hyperlink ref="T1:U1" location="'LINKED ALL countries2012'!GQ2" display="E. supply chain" xr:uid="{00000000-0004-0000-0300-00000E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0">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775" t="s">
        <v>1633</v>
      </c>
      <c r="B8" s="775"/>
      <c r="C8" s="775"/>
      <c r="D8" s="1077"/>
      <c r="E8" s="1077"/>
      <c r="F8" s="1077"/>
      <c r="G8" s="1077"/>
      <c r="H8" s="1077"/>
      <c r="I8" s="417"/>
      <c r="J8" s="406">
        <f>G8</f>
        <v>0</v>
      </c>
      <c r="K8" s="402" t="str">
        <f>A8</f>
        <v>Country: South Sudan</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1363</v>
      </c>
      <c r="E13" s="679"/>
      <c r="F13" s="679"/>
      <c r="G13" s="679"/>
      <c r="H13" s="680"/>
      <c r="I13" s="417"/>
      <c r="J13" s="407"/>
      <c r="K13" s="402" t="str">
        <f>B13</f>
        <v>a. What is the name of the committee?</v>
      </c>
      <c r="L13" s="428" t="str">
        <f>D13</f>
        <v>Reproductive Health Coordination Forum</v>
      </c>
      <c r="M13" s="401"/>
      <c r="N13" s="401"/>
      <c r="O13" s="403" t="str">
        <f>D13</f>
        <v>Reproductive Health Coordination Forum</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1364</v>
      </c>
      <c r="G15" s="650"/>
      <c r="H15" s="651"/>
      <c r="I15" s="417"/>
      <c r="J15" s="407"/>
      <c r="K15" s="402" t="str">
        <f t="shared" ref="K15:K23" si="0">B15</f>
        <v>a. Social marketing</v>
      </c>
      <c r="L15" s="401"/>
      <c r="M15" s="401"/>
      <c r="N15" s="401"/>
      <c r="O15" s="402"/>
      <c r="P15" s="401"/>
      <c r="Q15" s="402" t="str">
        <f t="shared" ref="Q15:Q23" si="1">F15</f>
        <v>Marie Stopes, PSI</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1365</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Marie Stopes, PSI, IPPF, Care Oxfam, and more!</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417"/>
      <c r="J17" s="407"/>
      <c r="K17" s="402" t="str">
        <f t="shared" si="0"/>
        <v>c. Commercial sector (for example: pharmacy associations, manufacturers, etc.)</v>
      </c>
      <c r="L17" s="401"/>
      <c r="M17" s="401"/>
      <c r="N17" s="401"/>
      <c r="O17" s="402"/>
      <c r="P17" s="401"/>
      <c r="Q17" s="402">
        <f t="shared" si="1"/>
        <v>0</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1366</v>
      </c>
      <c r="G18" s="650"/>
      <c r="H18" s="651"/>
      <c r="I18" s="417"/>
      <c r="J18" s="407"/>
      <c r="K18" s="402" t="str">
        <f t="shared" si="0"/>
        <v>d. Donors</v>
      </c>
      <c r="L18" s="401"/>
      <c r="M18" s="401"/>
      <c r="N18" s="401"/>
      <c r="O18" s="402"/>
      <c r="P18" s="401"/>
      <c r="Q18" s="402" t="str">
        <f t="shared" si="1"/>
        <v xml:space="preserve">Joint Donor Team </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1081</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Reproductive Health Unit</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417"/>
      <c r="J21" s="407"/>
      <c r="K21" s="402" t="str">
        <f t="shared" si="0"/>
        <v>g. Central Medical Store or Central Warehouse</v>
      </c>
      <c r="L21" s="401"/>
      <c r="M21" s="401"/>
      <c r="N21" s="401"/>
      <c r="O21" s="402"/>
      <c r="P21" s="401"/>
      <c r="Q21" s="402">
        <f t="shared" si="1"/>
        <v>0</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c r="A23" s="204"/>
      <c r="B23" s="713" t="s">
        <v>140</v>
      </c>
      <c r="C23" s="713"/>
      <c r="D23" s="570" t="s">
        <v>89</v>
      </c>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91</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89</v>
      </c>
      <c r="E26" s="180" t="s">
        <v>144</v>
      </c>
      <c r="F26" s="137" t="s">
        <v>96</v>
      </c>
      <c r="G26" s="181" t="s">
        <v>145</v>
      </c>
      <c r="H26" s="272" t="s">
        <v>96</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109</v>
      </c>
      <c r="G28" s="273" t="s">
        <v>149</v>
      </c>
      <c r="H28" s="268" t="s">
        <v>104</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t="s">
        <v>1367</v>
      </c>
      <c r="H29" s="765"/>
      <c r="I29" s="439"/>
      <c r="J29" s="406" t="str">
        <f>G29</f>
        <v>N/A - commodities were still available so no request was made since demand is not high</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96</v>
      </c>
      <c r="F30" s="183" t="s">
        <v>152</v>
      </c>
      <c r="G30" s="766" t="s">
        <v>96</v>
      </c>
      <c r="H30" s="767"/>
      <c r="I30" s="439"/>
      <c r="J30" s="406" t="str">
        <f>G30</f>
        <v>N/A</v>
      </c>
      <c r="K30" s="402"/>
      <c r="L30" s="401"/>
      <c r="M30" s="440" t="str">
        <f>E30</f>
        <v>N/A</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89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c r="A35" s="204"/>
      <c r="B35" s="644" t="s">
        <v>160</v>
      </c>
      <c r="C35" s="644"/>
      <c r="D35" s="645"/>
      <c r="E35" s="146">
        <v>0</v>
      </c>
      <c r="F35" s="150" t="s">
        <v>1368</v>
      </c>
      <c r="G35" s="138"/>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99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89</v>
      </c>
      <c r="E40" s="146">
        <v>0</v>
      </c>
      <c r="F40" s="150" t="s">
        <v>1368</v>
      </c>
      <c r="G40" s="190"/>
      <c r="H40" s="276"/>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99</v>
      </c>
      <c r="E42" s="146" t="s">
        <v>99</v>
      </c>
      <c r="F42" s="150" t="s">
        <v>1368</v>
      </c>
      <c r="G42" s="190"/>
      <c r="H42" s="280"/>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1369</v>
      </c>
      <c r="E43" s="679"/>
      <c r="F43" s="679"/>
      <c r="G43" s="679"/>
      <c r="H43" s="680"/>
      <c r="I43" s="444"/>
      <c r="J43" s="438"/>
      <c r="K43" s="402" t="str">
        <f>C43</f>
        <v>i. Specify source(s) of other government funds spent (for example: basket funding or specific donor)</v>
      </c>
      <c r="L43" s="401"/>
      <c r="M43" s="401"/>
      <c r="N43" s="401"/>
      <c r="O43" s="403" t="str">
        <f>D43</f>
        <v>The government may have received funds from the Multi-Donor Trust Fund (MDTF) (World Bank) for contraceptives, but most likely did not.</v>
      </c>
      <c r="P43" s="401"/>
      <c r="Q43" s="401"/>
      <c r="R43" s="401"/>
      <c r="S43" s="401"/>
      <c r="T43" s="175"/>
      <c r="U43" s="175"/>
      <c r="V43" s="175"/>
      <c r="W43" s="409"/>
      <c r="X43" s="409"/>
      <c r="Z43" s="427"/>
    </row>
    <row r="44" spans="1:26" s="143" customFormat="1" ht="45">
      <c r="A44" s="277"/>
      <c r="B44" s="644" t="s">
        <v>172</v>
      </c>
      <c r="C44" s="645"/>
      <c r="D44" s="193"/>
      <c r="E44" s="147" t="s">
        <v>99</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78</v>
      </c>
      <c r="E48" s="146" t="s">
        <v>99</v>
      </c>
      <c r="F48" s="150" t="s">
        <v>1368</v>
      </c>
      <c r="G48" s="140"/>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552</v>
      </c>
      <c r="E49" s="755"/>
      <c r="F49" s="755"/>
      <c r="G49" s="755"/>
      <c r="H49" s="756"/>
      <c r="I49" s="148"/>
      <c r="J49" s="438"/>
      <c r="K49" s="402" t="str">
        <f>C49</f>
        <v xml:space="preserve">i. Specify source(s) of in-kind donations </v>
      </c>
      <c r="L49" s="401"/>
      <c r="M49" s="401"/>
      <c r="N49" s="401"/>
      <c r="O49" s="403" t="str">
        <f>D49</f>
        <v>UNFPA</v>
      </c>
      <c r="P49" s="401"/>
      <c r="Q49" s="401"/>
      <c r="R49" s="401"/>
      <c r="S49" s="401"/>
      <c r="T49" s="175"/>
      <c r="U49" s="175"/>
      <c r="V49" s="175"/>
      <c r="W49" s="409"/>
      <c r="X49" s="409"/>
      <c r="Z49" s="427"/>
    </row>
    <row r="50" spans="1:26" s="143" customFormat="1" ht="45">
      <c r="A50" s="277"/>
      <c r="B50" s="644" t="s">
        <v>182</v>
      </c>
      <c r="C50" s="645"/>
      <c r="D50" s="601" t="s">
        <v>78</v>
      </c>
      <c r="E50" s="146" t="s">
        <v>99</v>
      </c>
      <c r="F50" s="150" t="s">
        <v>1368</v>
      </c>
      <c r="G50" s="140"/>
      <c r="H50" s="279" t="s">
        <v>1370</v>
      </c>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50" t="s">
        <v>1368</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t="s">
        <v>99</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496" t="s">
        <v>99</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496" t="s">
        <v>96</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t="s">
        <v>99</v>
      </c>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96</v>
      </c>
      <c r="G60" s="650"/>
      <c r="H60" s="6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45.75" thickBot="1">
      <c r="A62" s="742" t="s">
        <v>194</v>
      </c>
      <c r="B62" s="633"/>
      <c r="C62" s="634"/>
      <c r="D62" s="659"/>
      <c r="E62" s="660"/>
      <c r="F62" s="660"/>
      <c r="G62" s="660"/>
      <c r="H62" s="661"/>
      <c r="I62" s="417"/>
      <c r="J62" s="438"/>
      <c r="K62" s="402" t="str">
        <f>A62</f>
        <v xml:space="preserve">B14. Please note any additional comments about finance and procurement.
</v>
      </c>
      <c r="L62" s="401"/>
      <c r="M62" s="401"/>
      <c r="N62" s="401"/>
      <c r="O62" s="402">
        <f>D62</f>
        <v>0</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89</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89</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99</v>
      </c>
      <c r="G68" s="571" t="s">
        <v>78</v>
      </c>
      <c r="H68" s="284" t="s">
        <v>99</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99</v>
      </c>
      <c r="G69" s="571" t="s">
        <v>78</v>
      </c>
      <c r="H69" s="284" t="s">
        <v>99</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99</v>
      </c>
      <c r="G70" s="571" t="s">
        <v>78</v>
      </c>
      <c r="H70" s="284" t="s">
        <v>99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99</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99</v>
      </c>
      <c r="E72" s="728"/>
      <c r="F72" s="571" t="s">
        <v>89</v>
      </c>
      <c r="G72" s="571" t="s">
        <v>78</v>
      </c>
      <c r="H72" s="284" t="s">
        <v>99</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99</v>
      </c>
      <c r="G73" s="571" t="s">
        <v>78</v>
      </c>
      <c r="H73" s="284" t="s">
        <v>99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89</v>
      </c>
      <c r="E74" s="728"/>
      <c r="F74" s="571" t="s">
        <v>89</v>
      </c>
      <c r="G74" s="571" t="s">
        <v>89</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89</v>
      </c>
      <c r="E75" s="728"/>
      <c r="F75" s="571" t="s">
        <v>89</v>
      </c>
      <c r="G75" s="571" t="s">
        <v>89</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99</v>
      </c>
      <c r="E76" s="728"/>
      <c r="F76" s="571" t="s">
        <v>99</v>
      </c>
      <c r="G76" s="571" t="s">
        <v>78</v>
      </c>
      <c r="H76" s="284" t="s">
        <v>99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772</v>
      </c>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t="s">
        <v>1371</v>
      </c>
      <c r="E78" s="660"/>
      <c r="F78" s="660"/>
      <c r="G78" s="660"/>
      <c r="H78" s="661"/>
      <c r="I78" s="417"/>
      <c r="J78" s="438"/>
      <c r="K78" s="402" t="str">
        <f>A78</f>
        <v>C2. Please note any comments about the commodities offered.</v>
      </c>
      <c r="L78" s="401"/>
      <c r="M78" s="401"/>
      <c r="N78" s="401"/>
      <c r="O78" s="402" t="str">
        <f>D78</f>
        <v>USAID brought in commodities that are now being distributed by trained personnel in some facilities.</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89</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c r="D83" s="722"/>
      <c r="E83" s="723"/>
      <c r="F83" s="574"/>
      <c r="G83" s="724"/>
      <c r="H83" s="725"/>
      <c r="I83" s="457"/>
      <c r="J83" s="447">
        <f>G83</f>
        <v>0</v>
      </c>
      <c r="K83" s="402" t="str">
        <f>B83</f>
        <v>a</v>
      </c>
      <c r="L83" s="401"/>
      <c r="M83" s="428">
        <f>E83</f>
        <v>0</v>
      </c>
      <c r="N83" s="401"/>
      <c r="O83" s="401"/>
      <c r="P83" s="401"/>
      <c r="Q83" s="401"/>
      <c r="R83" s="402"/>
      <c r="S83" s="402">
        <f>D83</f>
        <v>0</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1252</v>
      </c>
      <c r="F85" s="679"/>
      <c r="G85" s="679"/>
      <c r="H85" s="680"/>
      <c r="I85" s="457"/>
      <c r="J85" s="447"/>
      <c r="K85" s="402"/>
      <c r="L85" s="401"/>
      <c r="M85" s="428" t="str">
        <f>E85</f>
        <v>All</v>
      </c>
      <c r="N85" s="428" t="str">
        <f>E85</f>
        <v>All</v>
      </c>
      <c r="O85" s="401"/>
      <c r="P85" s="402"/>
      <c r="Q85" s="401"/>
      <c r="R85" s="402" t="str">
        <f>B85</f>
        <v>a. If yes, for which sectors (public, NGO, social marketing, commercial)?</v>
      </c>
      <c r="S85" s="401"/>
      <c r="T85" s="175"/>
      <c r="U85" s="175"/>
      <c r="V85" s="175"/>
      <c r="W85" s="409"/>
      <c r="X85" s="409"/>
      <c r="Z85" s="427"/>
    </row>
    <row r="86" spans="1:26" s="143" customFormat="1" ht="30">
      <c r="A86" s="204"/>
      <c r="B86" s="644" t="s">
        <v>225</v>
      </c>
      <c r="C86" s="644"/>
      <c r="D86" s="645"/>
      <c r="E86" s="678" t="s">
        <v>1372</v>
      </c>
      <c r="F86" s="679"/>
      <c r="G86" s="679"/>
      <c r="H86" s="680"/>
      <c r="I86" s="457"/>
      <c r="J86" s="447"/>
      <c r="K86" s="402"/>
      <c r="L86" s="401"/>
      <c r="M86" s="428" t="str">
        <f>E86</f>
        <v>Variable, but usually 10 to 15% importation taxes</v>
      </c>
      <c r="N86" s="428" t="str">
        <f>E86</f>
        <v>Variable, but usually 10 to 15% importation taxes</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1373</v>
      </c>
      <c r="E88" s="679"/>
      <c r="F88" s="679"/>
      <c r="G88" s="679"/>
      <c r="H88" s="680"/>
      <c r="I88" s="457"/>
      <c r="J88" s="447"/>
      <c r="K88" s="402" t="str">
        <f>B88</f>
        <v>a. If yes, describe the policies.</v>
      </c>
      <c r="L88" s="401"/>
      <c r="M88" s="401"/>
      <c r="N88" s="458"/>
      <c r="O88" s="403" t="str">
        <f>D88</f>
        <v>Importation taxes</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89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1374</v>
      </c>
      <c r="E90" s="679"/>
      <c r="F90" s="679"/>
      <c r="G90" s="679"/>
      <c r="H90" s="680"/>
      <c r="I90" s="457"/>
      <c r="J90" s="447"/>
      <c r="K90" s="402" t="str">
        <f>B90</f>
        <v>a. If yes, describe the policies.</v>
      </c>
      <c r="L90" s="401"/>
      <c r="M90" s="401"/>
      <c r="N90" s="458"/>
      <c r="O90" s="403" t="str">
        <f>D90</f>
        <v>The FP policy is still in the approval process.</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99</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c r="A94" s="290"/>
      <c r="B94" s="204" t="s">
        <v>222</v>
      </c>
      <c r="C94" s="650"/>
      <c r="D94" s="688"/>
      <c r="E94" s="678"/>
      <c r="F94" s="681"/>
      <c r="G94" s="689"/>
      <c r="H94" s="690"/>
      <c r="I94" s="463"/>
      <c r="J94" s="447">
        <f>G94</f>
        <v>0</v>
      </c>
      <c r="K94" s="402"/>
      <c r="L94" s="401"/>
      <c r="M94" s="428">
        <f>E94</f>
        <v>0</v>
      </c>
      <c r="N94" s="401"/>
      <c r="O94" s="402"/>
      <c r="P94" s="402">
        <f>C94</f>
        <v>0</v>
      </c>
      <c r="Q94" s="401"/>
      <c r="R94" s="401"/>
      <c r="S94" s="401"/>
      <c r="T94" s="175"/>
      <c r="U94" s="462">
        <f>E94</f>
        <v>0</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ht="45">
      <c r="A99" s="204"/>
      <c r="B99" s="644" t="s">
        <v>240</v>
      </c>
      <c r="C99" s="644"/>
      <c r="D99" s="141" t="s">
        <v>89</v>
      </c>
      <c r="E99" s="678" t="s">
        <v>1375</v>
      </c>
      <c r="F99" s="679"/>
      <c r="G99" s="681"/>
      <c r="H99" s="271" t="s">
        <v>89</v>
      </c>
      <c r="I99" s="448"/>
      <c r="J99" s="447"/>
      <c r="K99" s="402" t="str">
        <f>B99</f>
        <v>a. Unmarried people</v>
      </c>
      <c r="L99" s="401"/>
      <c r="M99" s="428" t="str">
        <f>E99</f>
        <v>No official policies, but health care workers sometimes do not want to serve this group</v>
      </c>
      <c r="N99" s="401"/>
      <c r="O99" s="402"/>
      <c r="P99" s="401"/>
      <c r="Q99" s="401"/>
      <c r="R99" s="401"/>
      <c r="S99" s="401"/>
      <c r="T99" s="175"/>
      <c r="U99" s="175"/>
      <c r="V99" s="462" t="str">
        <f>E99</f>
        <v>No official policies, but health care workers sometimes do not want to serve this group</v>
      </c>
      <c r="W99" s="409"/>
      <c r="X99" s="409"/>
      <c r="Z99" s="427"/>
    </row>
    <row r="100" spans="1:26" s="143" customFormat="1" ht="30" customHeight="1">
      <c r="A100" s="204"/>
      <c r="B100" s="644" t="s">
        <v>241</v>
      </c>
      <c r="C100" s="644"/>
      <c r="D100" s="141" t="s">
        <v>89</v>
      </c>
      <c r="E100" s="678" t="s">
        <v>1375</v>
      </c>
      <c r="F100" s="679"/>
      <c r="G100" s="681"/>
      <c r="H100" s="271" t="s">
        <v>89</v>
      </c>
      <c r="I100" s="448"/>
      <c r="J100" s="447"/>
      <c r="K100" s="402" t="str">
        <f>B100</f>
        <v>b. Young people</v>
      </c>
      <c r="L100" s="401"/>
      <c r="M100" s="428" t="str">
        <f>E100</f>
        <v>No official policies, but health care workers sometimes do not want to serve this group</v>
      </c>
      <c r="N100" s="401"/>
      <c r="O100" s="402"/>
      <c r="P100" s="401"/>
      <c r="Q100" s="401"/>
      <c r="R100" s="401"/>
      <c r="S100" s="401"/>
      <c r="T100" s="175"/>
      <c r="U100" s="175"/>
      <c r="V100" s="462" t="str">
        <f>E100</f>
        <v>No official policies, but health care workers sometimes do not want to serve this group</v>
      </c>
      <c r="W100" s="409"/>
      <c r="X100" s="409"/>
      <c r="Z100" s="427"/>
    </row>
    <row r="101" spans="1:26" s="143" customFormat="1" ht="15.75" thickBot="1">
      <c r="A101" s="205"/>
      <c r="B101" s="633" t="s">
        <v>242</v>
      </c>
      <c r="C101" s="633"/>
      <c r="D101" s="292"/>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32.25" customHeight="1">
      <c r="A120" s="671" t="s">
        <v>258</v>
      </c>
      <c r="B120" s="672"/>
      <c r="C120" s="672"/>
      <c r="D120" s="673"/>
      <c r="E120" s="674"/>
      <c r="F120" s="675" t="s">
        <v>1376</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1377</v>
      </c>
      <c r="E121" s="650"/>
      <c r="F121" s="650"/>
      <c r="G121" s="650"/>
      <c r="H121" s="651"/>
      <c r="I121" s="214"/>
      <c r="J121" s="473"/>
      <c r="K121" s="402" t="str">
        <f>A121</f>
        <v xml:space="preserve">D10. Name of the list(s)
</v>
      </c>
      <c r="L121" s="402"/>
      <c r="M121" s="401"/>
      <c r="N121" s="401"/>
      <c r="O121" s="402" t="str">
        <f>D121</f>
        <v xml:space="preserve">South Sudan Essential Medicines List </v>
      </c>
      <c r="P121" s="401"/>
      <c r="R121" s="401"/>
      <c r="S121" s="412"/>
      <c r="T121" s="413"/>
      <c r="U121" s="413"/>
      <c r="V121" s="413"/>
      <c r="W121" s="414"/>
      <c r="X121" s="414"/>
      <c r="Z121" s="474"/>
    </row>
    <row r="122" spans="1:26" s="209" customFormat="1" ht="34.5" customHeight="1">
      <c r="A122" s="652" t="s">
        <v>260</v>
      </c>
      <c r="B122" s="644"/>
      <c r="C122" s="645"/>
      <c r="D122" s="649" t="s">
        <v>1378</v>
      </c>
      <c r="E122" s="650"/>
      <c r="F122" s="650"/>
      <c r="G122" s="650"/>
      <c r="H122" s="651"/>
      <c r="I122" s="214"/>
      <c r="J122" s="473"/>
      <c r="K122" s="402" t="str">
        <f>A122</f>
        <v xml:space="preserve">D11. Notes about the list(s)
</v>
      </c>
      <c r="L122" s="402"/>
      <c r="M122" s="401"/>
      <c r="N122" s="401"/>
      <c r="O122" s="402" t="str">
        <f>D122</f>
        <v>The government is reviewing the list due to the reduction in budgets.</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t="s">
        <v>96</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96</v>
      </c>
      <c r="H125" s="647"/>
      <c r="I125" s="214"/>
      <c r="J125" s="447" t="str">
        <f>G125</f>
        <v>N/A</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96</v>
      </c>
      <c r="H126" s="647"/>
      <c r="I126" s="214"/>
      <c r="J126" s="447" t="str">
        <f>G126</f>
        <v>N/A</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96</v>
      </c>
      <c r="H127" s="647"/>
      <c r="I127" s="214"/>
      <c r="J127" s="447" t="str">
        <f>G127</f>
        <v>N/A</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96</v>
      </c>
      <c r="H128" s="647"/>
      <c r="I128" s="214"/>
      <c r="J128" s="447" t="str">
        <f>G128</f>
        <v>N/A</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t="s">
        <v>717</v>
      </c>
      <c r="E129" s="660"/>
      <c r="F129" s="660"/>
      <c r="G129" s="660"/>
      <c r="H129" s="661"/>
      <c r="I129" s="214"/>
      <c r="J129" s="473"/>
      <c r="K129" s="402" t="str">
        <f>B129</f>
        <v>f. Notes about the Poverty Reduction Strategy Paper</v>
      </c>
      <c r="L129" s="402"/>
      <c r="M129" s="401"/>
      <c r="N129" s="401"/>
      <c r="O129" s="402" t="str">
        <f>D129</f>
        <v>Document not available on IMF's website</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99</v>
      </c>
      <c r="H131" s="658"/>
      <c r="I131" s="417"/>
      <c r="J131" s="447" t="str">
        <f>G131</f>
        <v>Don't know</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99</v>
      </c>
      <c r="H133" s="647"/>
      <c r="I133" s="417"/>
      <c r="J133" s="447" t="str">
        <f t="shared" ref="J133:J141" si="5">G133</f>
        <v>Don't know</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99</v>
      </c>
      <c r="H134" s="647"/>
      <c r="I134" s="417"/>
      <c r="J134" s="447" t="str">
        <f t="shared" si="5"/>
        <v>Don't know</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99</v>
      </c>
      <c r="H135" s="647"/>
      <c r="I135" s="417"/>
      <c r="J135" s="447" t="str">
        <f t="shared" si="5"/>
        <v>Don't know</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99</v>
      </c>
      <c r="H136" s="647"/>
      <c r="I136" s="417"/>
      <c r="J136" s="447" t="str">
        <f t="shared" si="5"/>
        <v>Don't know</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99</v>
      </c>
      <c r="H137" s="647"/>
      <c r="I137" s="417"/>
      <c r="J137" s="447" t="str">
        <f t="shared" si="5"/>
        <v>Don't know</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99</v>
      </c>
      <c r="H138" s="647"/>
      <c r="I138" s="417"/>
      <c r="J138" s="447" t="str">
        <f t="shared" si="5"/>
        <v>Don't know</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99</v>
      </c>
      <c r="H139" s="647"/>
      <c r="I139" s="417"/>
      <c r="J139" s="447" t="str">
        <f t="shared" si="5"/>
        <v>Don't know</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99</v>
      </c>
      <c r="H140" s="647"/>
      <c r="I140" s="417"/>
      <c r="J140" s="447" t="str">
        <f t="shared" si="5"/>
        <v>Don't know</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99</v>
      </c>
      <c r="H141" s="647"/>
      <c r="I141" s="417"/>
      <c r="J141" s="447" t="str">
        <f t="shared" si="5"/>
        <v>Don't know</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96</v>
      </c>
      <c r="G142" s="650"/>
      <c r="H142" s="651"/>
      <c r="I142" s="417"/>
      <c r="J142" s="447"/>
      <c r="K142" s="402"/>
      <c r="L142" s="401"/>
      <c r="M142" s="402"/>
      <c r="N142" s="401"/>
      <c r="O142" s="401"/>
      <c r="P142" s="401"/>
      <c r="Q142" s="402" t="str">
        <f>F142</f>
        <v>N/A</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96</v>
      </c>
      <c r="G143" s="650"/>
      <c r="H143" s="651"/>
      <c r="I143" s="417"/>
      <c r="J143" s="447"/>
      <c r="K143" s="402"/>
      <c r="L143" s="402"/>
      <c r="M143" s="401"/>
      <c r="N143" s="401"/>
      <c r="O143" s="401"/>
      <c r="P143" s="401"/>
      <c r="Q143" s="402" t="str">
        <f>F143</f>
        <v>N/A</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78</v>
      </c>
      <c r="H146" s="636"/>
      <c r="I146" s="476"/>
      <c r="J146" s="477" t="str">
        <f>G146</f>
        <v>Yes</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1379</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Public health facilities rarely have full stocks of all methods. Condoms are more available (due to HIV), but longer-term methods are usually only available in NGOs/ private facilities.</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700-000000000000}">
      <formula1>$Y$1:$Y$14</formula1>
    </dataValidation>
    <dataValidation type="list" allowBlank="1" showInputMessage="1" showErrorMessage="1" error="Please choose from the dropdown list." sqref="H24" xr:uid="{00000000-0002-0000-2700-000001000000}">
      <formula1>$O$1:$O$7</formula1>
    </dataValidation>
    <dataValidation type="list" allowBlank="1" showInputMessage="1" showErrorMessage="1" error="Please choose from the dropdown list." sqref="F59:H59" xr:uid="{00000000-0002-0000-27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7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700-000004000000}">
      <formula1>$W$1:$W$5</formula1>
    </dataValidation>
    <dataValidation type="list" allowBlank="1" showInputMessage="1" showErrorMessage="1" error="Please choose from the dropdown list." sqref="F57 D42 D48 H37 D50:D51 D40 H31:H32 F61 F83:G83 F84 F66:H76 D67:D76 H87 G140:H140 G104:G106 H99:H101 D99:D101 H91 H89 G145:G146 G109:G118 D26 D16:D23 H25 G133:G139 G141 G125:G128" xr:uid="{00000000-0002-0000-2700-000005000000}">
      <formula1>$W$1:$W$5</formula1>
    </dataValidation>
  </dataValidations>
  <hyperlinks>
    <hyperlink ref="A5:C5" location="Introduction!R10" display="To jump to the Introduction sheet, click here." xr:uid="{00000000-0004-0000-27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pageSetUpPr fitToPage="1"/>
  </sheetPr>
  <dimension ref="A1:ED176"/>
  <sheetViews>
    <sheetView view="pageBreakPreview" zoomScaleNormal="9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1634</v>
      </c>
      <c r="B8" s="800"/>
      <c r="C8" s="800"/>
      <c r="D8" s="1077"/>
      <c r="E8" s="1077"/>
      <c r="F8" s="1077"/>
      <c r="G8" s="1077"/>
      <c r="H8" s="1077"/>
      <c r="I8" s="599"/>
      <c r="J8" s="54">
        <f>G8</f>
        <v>0</v>
      </c>
      <c r="K8" s="7" t="str">
        <f>A8</f>
        <v>Country: Tanzania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1380</v>
      </c>
      <c r="E13" s="679"/>
      <c r="F13" s="679"/>
      <c r="G13" s="679"/>
      <c r="H13" s="680"/>
      <c r="I13" s="599"/>
      <c r="J13" s="35"/>
      <c r="K13" s="7" t="str">
        <f>B13</f>
        <v>a. What is the name of the committee?</v>
      </c>
      <c r="L13" s="41" t="str">
        <f>D13</f>
        <v>National Contraceptive Committee</v>
      </c>
      <c r="M13" s="31"/>
      <c r="N13" s="31"/>
      <c r="O13" s="34" t="str">
        <f>D13</f>
        <v>National Contraceptive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1381</v>
      </c>
      <c r="G15" s="650"/>
      <c r="H15" s="651"/>
      <c r="I15" s="599"/>
      <c r="J15" s="35"/>
      <c r="K15" s="7" t="str">
        <f t="shared" ref="K15:K23" si="0">B15</f>
        <v>a. Social marketing</v>
      </c>
      <c r="L15" s="31"/>
      <c r="M15" s="31"/>
      <c r="N15" s="31"/>
      <c r="O15" s="7"/>
      <c r="P15" s="31"/>
      <c r="Q15" s="7" t="str">
        <f t="shared" ref="Q15:Q23" si="1">F15</f>
        <v>Tanzana Marketing and Communications for AIDS, Reproductive Health and Child Survival (T-MARC) project, Population Services International (PSI)</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1382</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John Snow, Inc. (JSI), Engender Health, Chama cha Uzazi na Malezi Bora Tanzania (UMATI) - IPPF affiliate, Marie Stopes, Pathfinder</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1383</v>
      </c>
      <c r="G17" s="650"/>
      <c r="H17" s="651"/>
      <c r="I17" s="599"/>
      <c r="J17" s="35"/>
      <c r="K17" s="7" t="str">
        <f t="shared" si="0"/>
        <v>c. Commercial sector (for example: pharmacy associations, manufacturers, etc.)</v>
      </c>
      <c r="L17" s="31"/>
      <c r="M17" s="31"/>
      <c r="N17" s="31"/>
      <c r="O17" s="7"/>
      <c r="P17" s="31"/>
      <c r="Q17" s="7" t="str">
        <f t="shared" si="1"/>
        <v>Phillips Distributors representative of Bayer Schering Pharmaceuticals</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1220</v>
      </c>
      <c r="G18" s="650"/>
      <c r="H18" s="651"/>
      <c r="I18" s="599"/>
      <c r="J18" s="35"/>
      <c r="K18" s="7" t="str">
        <f t="shared" si="0"/>
        <v>d. Donors</v>
      </c>
      <c r="L18" s="31"/>
      <c r="M18" s="31"/>
      <c r="N18" s="31"/>
      <c r="O18" s="7"/>
      <c r="P18" s="31"/>
      <c r="Q18" s="7" t="str">
        <f t="shared" si="1"/>
        <v>USAID, DFID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1384</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Reproductive and Child Health Services (RCHS), National  AIDS Control Programme (NACP)</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1385</v>
      </c>
      <c r="G21" s="650"/>
      <c r="H21" s="651"/>
      <c r="I21" s="599"/>
      <c r="J21" s="35"/>
      <c r="K21" s="7" t="str">
        <f t="shared" si="0"/>
        <v>g. Central Medical Store or Central Warehouse</v>
      </c>
      <c r="L21" s="31"/>
      <c r="M21" s="31"/>
      <c r="N21" s="31"/>
      <c r="O21" s="7"/>
      <c r="P21" s="31"/>
      <c r="Q21" s="7" t="str">
        <f t="shared" si="1"/>
        <v>Medical Stores Department (MSD)</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89</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1386</v>
      </c>
      <c r="G26" s="181" t="s">
        <v>145</v>
      </c>
      <c r="H26" s="272" t="s">
        <v>1387</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16904586</v>
      </c>
      <c r="H29" s="765"/>
      <c r="I29" s="10"/>
      <c r="J29" s="54">
        <f>G29</f>
        <v>16904586</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1598</v>
      </c>
      <c r="F30" s="183" t="s">
        <v>152</v>
      </c>
      <c r="G30" s="766" t="s">
        <v>1388</v>
      </c>
      <c r="H30" s="767"/>
      <c r="I30" s="10"/>
      <c r="J30" s="54" t="str">
        <f>G30</f>
        <v>John Snow, Inc. and Reproductive and Child Health section</v>
      </c>
      <c r="K30" s="7"/>
      <c r="L30" s="31"/>
      <c r="M30" s="51" t="str">
        <f>E30</f>
        <v>07/10 - 06/11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45">
      <c r="A35" s="204"/>
      <c r="B35" s="644" t="s">
        <v>160</v>
      </c>
      <c r="C35" s="644"/>
      <c r="D35" s="645"/>
      <c r="E35" s="146">
        <f>3500000000/1600</f>
        <v>2187500</v>
      </c>
      <c r="F35" s="138" t="s">
        <v>1598</v>
      </c>
      <c r="G35" s="138" t="s">
        <v>1389</v>
      </c>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78</v>
      </c>
      <c r="E40" s="146">
        <v>692779</v>
      </c>
      <c r="F40" s="235" t="s">
        <v>1598</v>
      </c>
      <c r="G40" s="190" t="s">
        <v>752</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99</v>
      </c>
      <c r="E41" s="679"/>
      <c r="F41" s="679"/>
      <c r="G41" s="679"/>
      <c r="H41" s="680"/>
      <c r="I41" s="39"/>
      <c r="J41" s="36"/>
      <c r="K41" s="7" t="str">
        <f>C41</f>
        <v>i. Specify source(s) of internally generated funds spent (for example, from taxes or user fees)</v>
      </c>
      <c r="L41" s="31"/>
      <c r="M41" s="31"/>
      <c r="N41" s="31"/>
      <c r="O41" s="34" t="str">
        <f>D41</f>
        <v>Don't know</v>
      </c>
      <c r="P41" s="31"/>
      <c r="Q41" s="31"/>
      <c r="R41" s="31"/>
      <c r="S41" s="31"/>
      <c r="T41" s="20"/>
      <c r="U41" s="20"/>
      <c r="V41" s="20"/>
      <c r="W41" s="68"/>
      <c r="X41" s="68"/>
      <c r="Y41" s="69"/>
      <c r="Z41" s="86"/>
    </row>
    <row r="42" spans="1:26" s="143" customFormat="1" ht="60">
      <c r="A42" s="277"/>
      <c r="B42" s="644" t="s">
        <v>170</v>
      </c>
      <c r="C42" s="645"/>
      <c r="D42" s="601" t="s">
        <v>78</v>
      </c>
      <c r="E42" s="146">
        <v>4107206</v>
      </c>
      <c r="F42" s="235" t="s">
        <v>1598</v>
      </c>
      <c r="G42" s="138" t="s">
        <v>752</v>
      </c>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99</v>
      </c>
      <c r="E43" s="679"/>
      <c r="F43" s="679"/>
      <c r="G43" s="679"/>
      <c r="H43" s="680"/>
      <c r="I43" s="39"/>
      <c r="J43" s="36"/>
      <c r="K43" s="7" t="str">
        <f>C43</f>
        <v>i. Specify source(s) of other government funds spent (for example: basket funding or specific donor)</v>
      </c>
      <c r="L43" s="31"/>
      <c r="M43" s="31"/>
      <c r="N43" s="31"/>
      <c r="O43" s="34" t="str">
        <f>D43</f>
        <v>Don't know</v>
      </c>
      <c r="P43" s="31"/>
      <c r="Q43" s="31"/>
      <c r="R43" s="31"/>
      <c r="S43" s="31"/>
      <c r="T43" s="20"/>
      <c r="U43" s="20"/>
      <c r="V43" s="20"/>
      <c r="W43" s="68"/>
      <c r="X43" s="68"/>
      <c r="Y43" s="69"/>
      <c r="Z43" s="86"/>
    </row>
    <row r="44" spans="1:26" s="143" customFormat="1" ht="45">
      <c r="A44" s="277"/>
      <c r="B44" s="644" t="s">
        <v>172</v>
      </c>
      <c r="C44" s="645"/>
      <c r="D44" s="193"/>
      <c r="E44" s="147">
        <f>E40+E42</f>
        <v>4799985</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78</v>
      </c>
      <c r="E48" s="146">
        <v>6544413</v>
      </c>
      <c r="F48" s="235" t="str">
        <f>F42</f>
        <v>07/10 - 06/11</v>
      </c>
      <c r="G48" s="140" t="s">
        <v>752</v>
      </c>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1390</v>
      </c>
      <c r="E49" s="755"/>
      <c r="F49" s="755"/>
      <c r="G49" s="755"/>
      <c r="H49" s="756"/>
      <c r="I49" s="148"/>
      <c r="J49" s="36"/>
      <c r="K49" s="7" t="str">
        <f>C49</f>
        <v xml:space="preserve">i. Specify source(s) of in-kind donations </v>
      </c>
      <c r="L49" s="31"/>
      <c r="M49" s="31"/>
      <c r="N49" s="31"/>
      <c r="O49" s="34" t="str">
        <f>D49</f>
        <v>UNFPA, USAID, and Global Fund</v>
      </c>
      <c r="P49" s="31"/>
      <c r="Q49" s="31"/>
      <c r="R49" s="31"/>
      <c r="S49" s="31"/>
      <c r="T49" s="20"/>
      <c r="U49" s="20"/>
      <c r="V49" s="20"/>
      <c r="W49" s="68"/>
      <c r="X49" s="68"/>
      <c r="Y49" s="69"/>
      <c r="Z49" s="86"/>
    </row>
    <row r="50" spans="1:26" s="143" customFormat="1">
      <c r="A50" s="277"/>
      <c r="B50" s="644" t="s">
        <v>182</v>
      </c>
      <c r="C50" s="645"/>
      <c r="D50" s="601" t="s">
        <v>78</v>
      </c>
      <c r="E50" s="146">
        <v>709440</v>
      </c>
      <c r="F50" s="393" t="str">
        <f>F48</f>
        <v>07/10 - 06/11</v>
      </c>
      <c r="G50" s="140" t="str">
        <f>G48</f>
        <v>PipeLine</v>
      </c>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393" t="s">
        <v>1635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7253853</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0.39821217109438506</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0.7130513577794807</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1391</v>
      </c>
      <c r="G60" s="650"/>
      <c r="H60" s="651"/>
      <c r="I60" s="10"/>
      <c r="J60" s="36"/>
      <c r="K60" s="7"/>
      <c r="L60" s="31"/>
      <c r="M60" s="52">
        <f>E60</f>
        <v>0</v>
      </c>
      <c r="N60" s="31"/>
      <c r="O60" s="31"/>
      <c r="P60" s="31"/>
      <c r="Q60" s="7" t="str">
        <f>F60</f>
        <v>Medical Stores Department</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78</v>
      </c>
      <c r="E72" s="728"/>
      <c r="F72" s="571" t="s">
        <v>89</v>
      </c>
      <c r="G72" s="571" t="s">
        <v>78</v>
      </c>
      <c r="H72" s="284" t="s">
        <v>78</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89</v>
      </c>
      <c r="H73" s="284" t="s">
        <v>78</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99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89</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c r="D83" s="722"/>
      <c r="E83" s="723"/>
      <c r="F83" s="574"/>
      <c r="G83" s="724"/>
      <c r="H83" s="725"/>
      <c r="I83" s="17"/>
      <c r="J83" s="40">
        <f>G83</f>
        <v>0</v>
      </c>
      <c r="K83" s="7" t="str">
        <f>B83</f>
        <v>a</v>
      </c>
      <c r="L83" s="31"/>
      <c r="M83" s="41">
        <f>E83</f>
        <v>0</v>
      </c>
      <c r="N83" s="31"/>
      <c r="O83" s="31"/>
      <c r="P83" s="31"/>
      <c r="Q83" s="31"/>
      <c r="R83" s="7"/>
      <c r="S83" s="7">
        <f>D83</f>
        <v>0</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30">
      <c r="A88" s="204"/>
      <c r="B88" s="644" t="s">
        <v>227</v>
      </c>
      <c r="C88" s="644"/>
      <c r="D88" s="678" t="s">
        <v>1392</v>
      </c>
      <c r="E88" s="679"/>
      <c r="F88" s="679"/>
      <c r="G88" s="679"/>
      <c r="H88" s="680"/>
      <c r="I88" s="17"/>
      <c r="J88" s="40"/>
      <c r="K88" s="7" t="str">
        <f>B88</f>
        <v>a. If yes, describe the policies.</v>
      </c>
      <c r="L88" s="31"/>
      <c r="M88" s="31"/>
      <c r="N88" s="33"/>
      <c r="O88" s="34" t="str">
        <f>D88</f>
        <v>Brand specific adversting for oral contraceptives is not allowed since oral contraceptives are considered a prescription-only product.</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45">
      <c r="A94" s="290"/>
      <c r="B94" s="204" t="s">
        <v>222</v>
      </c>
      <c r="C94" s="650" t="s">
        <v>1393</v>
      </c>
      <c r="D94" s="688"/>
      <c r="E94" s="678" t="s">
        <v>96</v>
      </c>
      <c r="F94" s="681"/>
      <c r="G94" s="689" t="s">
        <v>1394</v>
      </c>
      <c r="H94" s="690"/>
      <c r="I94" s="593"/>
      <c r="J94" s="40" t="str">
        <f>G94</f>
        <v>Restricted to pharmacies and accredited drug dispensing outlets (Addos)</v>
      </c>
      <c r="K94" s="7"/>
      <c r="L94" s="31"/>
      <c r="M94" s="41" t="str">
        <f>E94</f>
        <v>N/A</v>
      </c>
      <c r="N94" s="31"/>
      <c r="O94" s="7"/>
      <c r="P94" s="7" t="str">
        <f>C94</f>
        <v>Oral contraceptives</v>
      </c>
      <c r="Q94" s="31"/>
      <c r="R94" s="31"/>
      <c r="S94" s="31"/>
      <c r="T94" s="20"/>
      <c r="U94" s="75" t="str">
        <f>E94</f>
        <v>N/A</v>
      </c>
      <c r="V94" s="20"/>
      <c r="W94" s="68"/>
      <c r="X94" s="68"/>
      <c r="Y94" s="69"/>
      <c r="Z94" s="86"/>
    </row>
    <row r="95" spans="1:26" s="143" customFormat="1" ht="30">
      <c r="A95" s="290"/>
      <c r="B95" s="204" t="s">
        <v>234</v>
      </c>
      <c r="C95" s="650" t="s">
        <v>866</v>
      </c>
      <c r="D95" s="688"/>
      <c r="E95" s="678" t="s">
        <v>1395</v>
      </c>
      <c r="F95" s="681"/>
      <c r="G95" s="689" t="s">
        <v>96</v>
      </c>
      <c r="H95" s="690"/>
      <c r="I95" s="593"/>
      <c r="J95" s="40" t="str">
        <f>G95</f>
        <v>N/A</v>
      </c>
      <c r="K95" s="7"/>
      <c r="L95" s="31"/>
      <c r="M95" s="41" t="str">
        <f>E95</f>
        <v>Restricted to public health nurse or higher grade MOH staff</v>
      </c>
      <c r="N95" s="31"/>
      <c r="O95" s="7"/>
      <c r="P95" s="7" t="str">
        <f>C95</f>
        <v>Implants and IUDs</v>
      </c>
      <c r="Q95" s="31"/>
      <c r="R95" s="31"/>
      <c r="S95" s="31"/>
      <c r="T95" s="20"/>
      <c r="U95" s="75" t="str">
        <f>E95</f>
        <v>Restricted to public health nurse or higher grade MOH staff</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2007</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1396</v>
      </c>
      <c r="E121" s="650"/>
      <c r="F121" s="650"/>
      <c r="G121" s="650"/>
      <c r="H121" s="651"/>
      <c r="I121" s="43"/>
      <c r="J121" s="30"/>
      <c r="K121" s="7" t="str">
        <f>A121</f>
        <v xml:space="preserve">D10. Name of the list(s)
</v>
      </c>
      <c r="L121" s="7"/>
      <c r="M121" s="31"/>
      <c r="N121" s="31"/>
      <c r="O121" s="7" t="str">
        <f>D121</f>
        <v>National Essential Medicines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2010</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89</v>
      </c>
      <c r="H125" s="647"/>
      <c r="I125" s="43"/>
      <c r="J125" s="40" t="str">
        <f>G125</f>
        <v>No</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78</v>
      </c>
      <c r="H126" s="647"/>
      <c r="I126" s="43"/>
      <c r="J126" s="40" t="str">
        <f>G126</f>
        <v>Yes</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90.75" thickBot="1">
      <c r="A129" s="204" t="s">
        <v>267</v>
      </c>
      <c r="B129" s="644" t="s">
        <v>268</v>
      </c>
      <c r="C129" s="645"/>
      <c r="D129" s="659" t="s">
        <v>1397</v>
      </c>
      <c r="E129" s="660"/>
      <c r="F129" s="660"/>
      <c r="G129" s="660"/>
      <c r="H129" s="661"/>
      <c r="I129" s="43"/>
      <c r="J129" s="30"/>
      <c r="K129" s="7" t="str">
        <f>B129</f>
        <v>f. Notes about the Poverty Reduction Strategy Paper</v>
      </c>
      <c r="L129" s="7"/>
      <c r="M129" s="31"/>
      <c r="N129" s="31"/>
      <c r="O129" s="7" t="str">
        <f>D129</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78</v>
      </c>
      <c r="H135" s="647"/>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1598</v>
      </c>
      <c r="G142" s="650"/>
      <c r="H142" s="651"/>
      <c r="I142" s="599"/>
      <c r="J142" s="40"/>
      <c r="K142" s="7"/>
      <c r="L142" s="31"/>
      <c r="M142" s="7"/>
      <c r="N142" s="31"/>
      <c r="O142" s="31"/>
      <c r="P142" s="31"/>
      <c r="Q142" s="7" t="str">
        <f>F142</f>
        <v>07/10 - 06/11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1398</v>
      </c>
      <c r="G143" s="650"/>
      <c r="H143" s="651"/>
      <c r="I143" s="599"/>
      <c r="J143" s="40"/>
      <c r="K143" s="7"/>
      <c r="L143" s="7"/>
      <c r="M143" s="31"/>
      <c r="N143" s="31"/>
      <c r="O143" s="31"/>
      <c r="P143" s="31"/>
      <c r="Q143" s="7" t="str">
        <f>F143</f>
        <v xml:space="preserve">MSD quarterly reports </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1399</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There is a long lead time for contraceptives that are procured using basket funds.</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800-000000000000}">
      <formula1>$Y$1:$Y$14</formula1>
    </dataValidation>
    <dataValidation type="list" allowBlank="1" showInputMessage="1" showErrorMessage="1" error="Please choose from the dropdown list." sqref="H24" xr:uid="{00000000-0002-0000-2800-000001000000}">
      <formula1>$O$1:$O$7</formula1>
    </dataValidation>
    <dataValidation type="list" allowBlank="1" showInputMessage="1" showErrorMessage="1" error="Please choose from the dropdown list." sqref="F59:H59" xr:uid="{00000000-0002-0000-28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8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8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2800-000005000000}">
      <formula1>$W$1:$W$5</formula1>
    </dataValidation>
  </dataValidations>
  <hyperlinks>
    <hyperlink ref="A5:C5" location="Introduction!R10" display="To jump to the Introduction sheet, click here." xr:uid="{00000000-0004-0000-28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9">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1636</v>
      </c>
      <c r="B8" s="800"/>
      <c r="C8" s="800"/>
      <c r="D8" s="1077"/>
      <c r="E8" s="1077"/>
      <c r="F8" s="1077"/>
      <c r="G8" s="1077"/>
      <c r="H8" s="1077"/>
      <c r="I8" s="417"/>
      <c r="J8" s="406">
        <f>G8</f>
        <v>0</v>
      </c>
      <c r="K8" s="402" t="str">
        <f>A8</f>
        <v>Country: Togo</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48" customHeight="1">
      <c r="A13" s="269"/>
      <c r="B13" s="644" t="s">
        <v>124</v>
      </c>
      <c r="C13" s="645"/>
      <c r="D13" s="678" t="s">
        <v>1400</v>
      </c>
      <c r="E13" s="679"/>
      <c r="F13" s="679"/>
      <c r="G13" s="679"/>
      <c r="H13" s="680"/>
      <c r="I13" s="417"/>
      <c r="J13" s="407"/>
      <c r="K13" s="402" t="str">
        <f>B13</f>
        <v>a. What is the name of the committee?</v>
      </c>
      <c r="L13" s="428" t="str">
        <f>D13</f>
        <v>Comité National de Sécurisation de l’Approvisionnement en produit Contraceptifs (CNSAPC) (this committee is not functional at this time). There is also a newly formed Condom Management group that functions.</v>
      </c>
      <c r="M13" s="401"/>
      <c r="N13" s="401"/>
      <c r="O13" s="403" t="str">
        <f>D13</f>
        <v>Comité National de Sécurisation de l’Approvisionnement en produit Contraceptifs (CNSAPC) (this committee is not functional at this time). There is also a newly formed Condom Management group that functions.</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917</v>
      </c>
      <c r="G15" s="650"/>
      <c r="H15" s="651"/>
      <c r="I15" s="417"/>
      <c r="J15" s="407"/>
      <c r="K15" s="402" t="str">
        <f t="shared" ref="K15:K23" si="0">B15</f>
        <v>a. Social marketing</v>
      </c>
      <c r="L15" s="401"/>
      <c r="M15" s="401"/>
      <c r="N15" s="401"/>
      <c r="O15" s="402"/>
      <c r="P15" s="401"/>
      <c r="Q15" s="402" t="str">
        <f t="shared" ref="Q15:Q23" si="1">F15</f>
        <v>Population Services International (PSI)</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1401</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Association Togolaise pour le Bien-Etre Familial (ATBEF) - IPPF Affiliate, Plan Togo</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1402</v>
      </c>
      <c r="G17" s="650"/>
      <c r="H17" s="651"/>
      <c r="I17" s="417"/>
      <c r="J17" s="407"/>
      <c r="K17" s="402" t="str">
        <f t="shared" si="0"/>
        <v>c. Commercial sector (for example: pharmacy associations, manufacturers, etc.)</v>
      </c>
      <c r="L17" s="401"/>
      <c r="M17" s="401"/>
      <c r="N17" s="401"/>
      <c r="O17" s="402"/>
      <c r="P17" s="401"/>
      <c r="Q17" s="402" t="str">
        <f t="shared" si="1"/>
        <v>Order of Private Pharmacies and Order of Doctors</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1403</v>
      </c>
      <c r="G18" s="650"/>
      <c r="H18" s="651"/>
      <c r="I18" s="417"/>
      <c r="J18" s="407"/>
      <c r="K18" s="402" t="str">
        <f t="shared" si="0"/>
        <v>d. Donors</v>
      </c>
      <c r="L18" s="401"/>
      <c r="M18" s="401"/>
      <c r="N18" s="401"/>
      <c r="O18" s="402"/>
      <c r="P18" s="401"/>
      <c r="Q18" s="402" t="str">
        <f t="shared" si="1"/>
        <v>UNFPA, Cooperation Francaise</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129.75" customHeight="1">
      <c r="A20" s="204"/>
      <c r="B20" s="644" t="s">
        <v>135</v>
      </c>
      <c r="C20" s="645"/>
      <c r="D20" s="570" t="s">
        <v>78</v>
      </c>
      <c r="E20" s="178" t="s">
        <v>136</v>
      </c>
      <c r="F20" s="649" t="s">
        <v>1404</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The Director General of Health, Director of Community Affairs, Director of Primary Health Care, representative from the Directorate of Pharmacy, Labs and Technical Equipment, The Head of the Family Health Division, Director of School for Midwives</v>
      </c>
      <c r="R20" s="401"/>
      <c r="S20" s="401"/>
      <c r="T20" s="175"/>
      <c r="U20" s="175"/>
      <c r="V20" s="175"/>
      <c r="W20" s="409"/>
      <c r="X20" s="409"/>
      <c r="Z20" s="427"/>
      <c r="DS20" s="175"/>
      <c r="DT20" s="175"/>
      <c r="DU20" s="175"/>
      <c r="DV20" s="176"/>
      <c r="DW20" s="176"/>
      <c r="DX20" s="176"/>
      <c r="DY20" s="176"/>
      <c r="DZ20" s="176"/>
      <c r="EA20" s="176"/>
      <c r="ED20" s="176"/>
    </row>
    <row r="21" spans="1:134" s="143" customFormat="1" ht="42.75" customHeight="1">
      <c r="A21" s="204"/>
      <c r="B21" s="713" t="s">
        <v>137</v>
      </c>
      <c r="C21" s="713"/>
      <c r="D21" s="570" t="s">
        <v>78</v>
      </c>
      <c r="E21" s="178" t="s">
        <v>138</v>
      </c>
      <c r="F21" s="649" t="s">
        <v>1405</v>
      </c>
      <c r="G21" s="650"/>
      <c r="H21" s="651"/>
      <c r="I21" s="417"/>
      <c r="J21" s="407"/>
      <c r="K21" s="402" t="str">
        <f t="shared" si="0"/>
        <v>g. Central Medical Store or Central Warehouse</v>
      </c>
      <c r="L21" s="401"/>
      <c r="M21" s="401"/>
      <c r="N21" s="401"/>
      <c r="O21" s="402"/>
      <c r="P21" s="401"/>
      <c r="Q21" s="402" t="str">
        <f t="shared" si="1"/>
        <v>Contraceptive warehouse (managed by the Family Health Division) - the Warehouse Manager participates</v>
      </c>
      <c r="R21" s="401"/>
      <c r="S21" s="401"/>
      <c r="T21" s="175"/>
      <c r="U21" s="175"/>
      <c r="V21" s="175"/>
      <c r="W21" s="409"/>
      <c r="X21" s="409"/>
      <c r="Z21" s="427"/>
    </row>
    <row r="22" spans="1:134" s="143" customFormat="1">
      <c r="A22" s="204"/>
      <c r="B22" s="713" t="s">
        <v>139</v>
      </c>
      <c r="C22" s="713"/>
      <c r="D22" s="570" t="s">
        <v>78</v>
      </c>
      <c r="E22" s="178" t="s">
        <v>138</v>
      </c>
      <c r="F22" s="649" t="s">
        <v>1406</v>
      </c>
      <c r="G22" s="650"/>
      <c r="H22" s="651"/>
      <c r="I22" s="417"/>
      <c r="J22" s="407"/>
      <c r="K22" s="402" t="str">
        <f t="shared" si="0"/>
        <v xml:space="preserve">h. Ministry of Finance or Ministry of Planning </v>
      </c>
      <c r="L22" s="401"/>
      <c r="M22" s="401"/>
      <c r="N22" s="401"/>
      <c r="O22" s="402"/>
      <c r="P22" s="401"/>
      <c r="Q22" s="402" t="str">
        <f t="shared" si="1"/>
        <v>Ministry of Economy and Finance (two representatives)</v>
      </c>
      <c r="R22" s="401"/>
      <c r="S22" s="401"/>
      <c r="T22" s="175"/>
      <c r="U22" s="175"/>
      <c r="V22" s="175"/>
      <c r="W22" s="409"/>
      <c r="X22" s="409"/>
      <c r="Z22" s="427"/>
    </row>
    <row r="23" spans="1:134" s="142" customFormat="1" ht="30">
      <c r="A23" s="204"/>
      <c r="B23" s="713" t="s">
        <v>140</v>
      </c>
      <c r="C23" s="713"/>
      <c r="D23" s="570" t="s">
        <v>78</v>
      </c>
      <c r="E23" s="178" t="s">
        <v>138</v>
      </c>
      <c r="F23" s="649" t="s">
        <v>1407</v>
      </c>
      <c r="G23" s="650"/>
      <c r="H23" s="651"/>
      <c r="I23" s="417"/>
      <c r="J23" s="407"/>
      <c r="K23" s="406" t="str">
        <f t="shared" si="0"/>
        <v>i. Other (for example: partners)</v>
      </c>
      <c r="L23" s="407"/>
      <c r="M23" s="407"/>
      <c r="N23" s="407"/>
      <c r="O23" s="406"/>
      <c r="P23" s="407"/>
      <c r="Q23" s="406" t="str">
        <f t="shared" si="1"/>
        <v xml:space="preserve">National Assembly (one representative), Ministry of Social Action (one representative) </v>
      </c>
      <c r="R23" s="407"/>
      <c r="S23" s="407"/>
      <c r="T23" s="407"/>
      <c r="U23" s="407"/>
      <c r="V23" s="407"/>
      <c r="W23" s="430"/>
      <c r="X23" s="430"/>
    </row>
    <row r="24" spans="1:134" s="143" customFormat="1">
      <c r="A24" s="652" t="s">
        <v>141</v>
      </c>
      <c r="B24" s="644"/>
      <c r="C24" s="644"/>
      <c r="D24" s="644"/>
      <c r="E24" s="644"/>
      <c r="F24" s="644"/>
      <c r="G24" s="644"/>
      <c r="H24" s="271" t="s">
        <v>76</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78</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89</v>
      </c>
      <c r="E26" s="180" t="s">
        <v>144</v>
      </c>
      <c r="F26" s="137" t="s">
        <v>96</v>
      </c>
      <c r="G26" s="181" t="s">
        <v>145</v>
      </c>
      <c r="H26" s="272" t="s">
        <v>96</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494725</v>
      </c>
      <c r="H29" s="765"/>
      <c r="I29" s="439"/>
      <c r="J29" s="406">
        <f>G29</f>
        <v>494725</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60">
      <c r="A30" s="652" t="s">
        <v>151</v>
      </c>
      <c r="B30" s="644"/>
      <c r="C30" s="644"/>
      <c r="D30" s="644"/>
      <c r="E30" s="145" t="s">
        <v>555</v>
      </c>
      <c r="F30" s="183" t="s">
        <v>152</v>
      </c>
      <c r="G30" s="766" t="s">
        <v>1408</v>
      </c>
      <c r="H30" s="767"/>
      <c r="I30" s="439"/>
      <c r="J30" s="406" t="str">
        <f>G30</f>
        <v>The forecast was conducted by a team comprised of representatives from the Division of Family Health, PSI, and ATBEF.</v>
      </c>
      <c r="K30" s="402"/>
      <c r="L30" s="401"/>
      <c r="M30" s="440" t="str">
        <f>E30</f>
        <v>01/11-12/11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89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75">
      <c r="A35" s="204"/>
      <c r="B35" s="644" t="s">
        <v>160</v>
      </c>
      <c r="C35" s="644"/>
      <c r="D35" s="645"/>
      <c r="E35" s="146">
        <v>60400</v>
      </c>
      <c r="F35" s="150" t="s">
        <v>555</v>
      </c>
      <c r="G35" s="138" t="s">
        <v>1409</v>
      </c>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89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195">
      <c r="A40" s="277"/>
      <c r="B40" s="644" t="s">
        <v>168</v>
      </c>
      <c r="C40" s="645"/>
      <c r="D40" s="601" t="s">
        <v>89</v>
      </c>
      <c r="E40" s="146">
        <v>0</v>
      </c>
      <c r="F40" s="139" t="s">
        <v>555</v>
      </c>
      <c r="G40" s="190"/>
      <c r="H40" s="276" t="s">
        <v>1410</v>
      </c>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89</v>
      </c>
      <c r="E42" s="146">
        <v>0</v>
      </c>
      <c r="F42" s="139" t="s">
        <v>555</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f>E40+E42</f>
        <v>0</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ht="75">
      <c r="A48" s="277"/>
      <c r="B48" s="644" t="s">
        <v>180</v>
      </c>
      <c r="C48" s="645"/>
      <c r="D48" s="601" t="s">
        <v>78</v>
      </c>
      <c r="E48" s="146">
        <v>228000</v>
      </c>
      <c r="F48" s="139" t="s">
        <v>555</v>
      </c>
      <c r="G48" s="140" t="s">
        <v>771</v>
      </c>
      <c r="H48" s="279" t="s">
        <v>1411</v>
      </c>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552</v>
      </c>
      <c r="E49" s="755"/>
      <c r="F49" s="755"/>
      <c r="G49" s="755"/>
      <c r="H49" s="756"/>
      <c r="I49" s="148"/>
      <c r="J49" s="438"/>
      <c r="K49" s="402" t="str">
        <f>C49</f>
        <v xml:space="preserve">i. Specify source(s) of in-kind donations </v>
      </c>
      <c r="L49" s="401"/>
      <c r="M49" s="401"/>
      <c r="N49" s="401"/>
      <c r="O49" s="403" t="str">
        <f>D49</f>
        <v>UNFPA</v>
      </c>
      <c r="P49" s="401"/>
      <c r="Q49" s="401"/>
      <c r="R49" s="401"/>
      <c r="S49" s="401"/>
      <c r="T49" s="175"/>
      <c r="U49" s="175"/>
      <c r="V49" s="175"/>
      <c r="W49" s="409"/>
      <c r="X49" s="409"/>
      <c r="Z49" s="427"/>
    </row>
    <row r="50" spans="1:26" s="143" customFormat="1" ht="75">
      <c r="A50" s="277"/>
      <c r="B50" s="644" t="s">
        <v>182</v>
      </c>
      <c r="C50" s="645"/>
      <c r="D50" s="601" t="s">
        <v>89</v>
      </c>
      <c r="E50" s="146">
        <v>0</v>
      </c>
      <c r="F50" s="139" t="s">
        <v>555</v>
      </c>
      <c r="G50" s="140"/>
      <c r="H50" s="279" t="s">
        <v>1412</v>
      </c>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555</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228000</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0</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0.46086209510334025</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75">
      <c r="A57" s="750" t="s">
        <v>190</v>
      </c>
      <c r="B57" s="751"/>
      <c r="C57" s="751"/>
      <c r="D57" s="751"/>
      <c r="E57" s="752"/>
      <c r="F57" s="592" t="s">
        <v>78</v>
      </c>
      <c r="G57" s="748" t="s">
        <v>1413</v>
      </c>
      <c r="H57" s="749"/>
      <c r="I57" s="439"/>
      <c r="J57" s="447" t="str">
        <f>G57</f>
        <v>The commodities request that was submitted to USAID did not receive a favorable response during the government's fiscal year (01/11-12/11).</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96</v>
      </c>
      <c r="G59" s="741"/>
      <c r="H59" s="647"/>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96</v>
      </c>
      <c r="G60" s="650"/>
      <c r="H60" s="6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646" t="s">
        <v>96</v>
      </c>
      <c r="G61" s="741"/>
      <c r="H61" s="647"/>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90.75" thickBot="1">
      <c r="A62" s="742" t="s">
        <v>194</v>
      </c>
      <c r="B62" s="633"/>
      <c r="C62" s="634"/>
      <c r="D62" s="659" t="s">
        <v>1414</v>
      </c>
      <c r="E62" s="660"/>
      <c r="F62" s="660"/>
      <c r="G62" s="660"/>
      <c r="H62" s="661"/>
      <c r="I62" s="417"/>
      <c r="J62" s="438"/>
      <c r="K62" s="402" t="str">
        <f>A62</f>
        <v xml:space="preserve">B14. Please note any additional comments about finance and procurement.
</v>
      </c>
      <c r="L62" s="401"/>
      <c r="M62" s="401"/>
      <c r="N62" s="401"/>
      <c r="O62" s="402" t="str">
        <f>D62</f>
        <v>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89</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89</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99</v>
      </c>
      <c r="E73" s="728"/>
      <c r="F73" s="571" t="s">
        <v>78</v>
      </c>
      <c r="G73" s="571" t="s">
        <v>78</v>
      </c>
      <c r="H73" s="284" t="s">
        <v>89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99</v>
      </c>
      <c r="E74" s="728"/>
      <c r="F74" s="571" t="s">
        <v>78</v>
      </c>
      <c r="G74" s="571" t="s">
        <v>89</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99</v>
      </c>
      <c r="E75" s="728"/>
      <c r="F75" s="571" t="s">
        <v>78</v>
      </c>
      <c r="G75" s="571" t="s">
        <v>89</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78</v>
      </c>
      <c r="E76" s="728"/>
      <c r="F76" s="571" t="s">
        <v>99</v>
      </c>
      <c r="G76" s="571" t="s">
        <v>89</v>
      </c>
      <c r="H76" s="284" t="s">
        <v>78</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c r="E77" s="728"/>
      <c r="F77" s="571" t="s">
        <v>1415</v>
      </c>
      <c r="G77" s="571" t="s">
        <v>1415</v>
      </c>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45.75" thickBot="1">
      <c r="A78" s="731" t="s">
        <v>214</v>
      </c>
      <c r="B78" s="700"/>
      <c r="C78" s="732"/>
      <c r="D78" s="659" t="s">
        <v>1416</v>
      </c>
      <c r="E78" s="660"/>
      <c r="F78" s="660"/>
      <c r="G78" s="660"/>
      <c r="H78" s="661"/>
      <c r="I78" s="417"/>
      <c r="J78" s="438"/>
      <c r="K78" s="402" t="str">
        <f>A78</f>
        <v>C2. Please note any comments about the commodities offered.</v>
      </c>
      <c r="L78" s="401"/>
      <c r="M78" s="401"/>
      <c r="N78" s="401"/>
      <c r="O78" s="402" t="str">
        <f>D78</f>
        <v xml:space="preserve">Male condoms are primarily distributed to HIV/AIDS associations, as demand through the public sector facilities is low. The MOH gives the condoms to NGOs and uses them for campaigns.  </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45.75" thickBot="1">
      <c r="A83" s="718"/>
      <c r="B83" s="201" t="s">
        <v>222</v>
      </c>
      <c r="C83" s="573" t="s">
        <v>1417</v>
      </c>
      <c r="D83" s="722" t="s">
        <v>712</v>
      </c>
      <c r="E83" s="723"/>
      <c r="F83" s="574" t="s">
        <v>78</v>
      </c>
      <c r="G83" s="724" t="s">
        <v>78</v>
      </c>
      <c r="H83" s="725"/>
      <c r="I83" s="457"/>
      <c r="J83" s="447" t="str">
        <f>G83</f>
        <v>Yes</v>
      </c>
      <c r="K83" s="402" t="str">
        <f>B83</f>
        <v>a</v>
      </c>
      <c r="L83" s="401"/>
      <c r="M83" s="428">
        <f>E83</f>
        <v>0</v>
      </c>
      <c r="N83" s="401"/>
      <c r="O83" s="401"/>
      <c r="P83" s="401"/>
      <c r="Q83" s="401"/>
      <c r="R83" s="402"/>
      <c r="S83" s="402" t="str">
        <f>D83</f>
        <v>2008-2012</v>
      </c>
      <c r="T83" s="175"/>
      <c r="U83" s="175"/>
      <c r="V83" s="175"/>
      <c r="W83" s="409"/>
      <c r="X83" s="409"/>
      <c r="Z83" s="427"/>
    </row>
    <row r="84" spans="1:26" s="143" customFormat="1" ht="30">
      <c r="A84" s="705" t="s">
        <v>223</v>
      </c>
      <c r="B84" s="706"/>
      <c r="C84" s="706"/>
      <c r="D84" s="706"/>
      <c r="E84" s="706"/>
      <c r="F84" s="707" t="s">
        <v>78</v>
      </c>
      <c r="G84" s="708"/>
      <c r="H84" s="709"/>
      <c r="I84" s="457"/>
      <c r="J84" s="447"/>
      <c r="K84" s="402"/>
      <c r="L84" s="401"/>
      <c r="M84" s="401"/>
      <c r="N84" s="401"/>
      <c r="O84" s="401"/>
      <c r="P84" s="401"/>
      <c r="Q84" s="403" t="str">
        <f>F84</f>
        <v>Yes</v>
      </c>
      <c r="R84" s="402" t="str">
        <f>A84</f>
        <v>D2. Are any family planning commodities subject to duties, import taxes, or other fees?</v>
      </c>
      <c r="S84" s="401"/>
      <c r="T84" s="175"/>
      <c r="U84" s="175"/>
      <c r="V84" s="175"/>
      <c r="W84" s="409"/>
      <c r="X84" s="409"/>
      <c r="Z84" s="427"/>
    </row>
    <row r="85" spans="1:26" s="143" customFormat="1" ht="30">
      <c r="A85" s="204"/>
      <c r="B85" s="644" t="s">
        <v>224</v>
      </c>
      <c r="C85" s="644"/>
      <c r="D85" s="645"/>
      <c r="E85" s="678" t="s">
        <v>1418</v>
      </c>
      <c r="F85" s="679"/>
      <c r="G85" s="679"/>
      <c r="H85" s="680"/>
      <c r="I85" s="457"/>
      <c r="J85" s="447"/>
      <c r="K85" s="402"/>
      <c r="L85" s="401"/>
      <c r="M85" s="428" t="str">
        <f>E85</f>
        <v>The commercial sector has to pay taxes.</v>
      </c>
      <c r="N85" s="428" t="str">
        <f>E85</f>
        <v>The commercial sector has to pay taxes.</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99</v>
      </c>
      <c r="F86" s="679"/>
      <c r="G86" s="679"/>
      <c r="H86" s="680"/>
      <c r="I86" s="457"/>
      <c r="J86" s="447"/>
      <c r="K86" s="402"/>
      <c r="L86" s="401"/>
      <c r="M86" s="428" t="str">
        <f>E86</f>
        <v>Don't know</v>
      </c>
      <c r="N86" s="428" t="str">
        <f>E86</f>
        <v>Don't know</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1419</v>
      </c>
      <c r="E88" s="679"/>
      <c r="F88" s="679"/>
      <c r="G88" s="679"/>
      <c r="H88" s="680"/>
      <c r="I88" s="457"/>
      <c r="J88" s="447"/>
      <c r="K88" s="402" t="str">
        <f>B88</f>
        <v>a. If yes, describe the policies.</v>
      </c>
      <c r="L88" s="401"/>
      <c r="M88" s="401"/>
      <c r="N88" s="458"/>
      <c r="O88" s="403" t="str">
        <f>D88</f>
        <v xml:space="preserve">Taxes/duties </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ht="77.25" customHeight="1">
      <c r="A90" s="204"/>
      <c r="B90" s="644" t="s">
        <v>227</v>
      </c>
      <c r="C90" s="644"/>
      <c r="D90" s="678" t="s">
        <v>1420</v>
      </c>
      <c r="E90" s="679"/>
      <c r="F90" s="679"/>
      <c r="G90" s="679"/>
      <c r="H90" s="680"/>
      <c r="I90" s="457"/>
      <c r="J90" s="447"/>
      <c r="K90" s="402" t="str">
        <f>B90</f>
        <v>a. If yes, describe the policies.</v>
      </c>
      <c r="L90" s="401"/>
      <c r="M90" s="401"/>
      <c r="N90" s="458"/>
      <c r="O90" s="403" t="str">
        <f>D90</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c r="A94" s="290"/>
      <c r="B94" s="204" t="s">
        <v>222</v>
      </c>
      <c r="C94" s="650" t="s">
        <v>1210</v>
      </c>
      <c r="D94" s="688"/>
      <c r="E94" s="678" t="s">
        <v>1421</v>
      </c>
      <c r="F94" s="681"/>
      <c r="G94" s="689" t="s">
        <v>1422</v>
      </c>
      <c r="H94" s="690"/>
      <c r="I94" s="463"/>
      <c r="J94" s="447" t="str">
        <f>G94</f>
        <v>Unknown</v>
      </c>
      <c r="K94" s="402"/>
      <c r="L94" s="401"/>
      <c r="M94" s="428" t="str">
        <f>E94</f>
        <v>Only trained providers can provide</v>
      </c>
      <c r="N94" s="401"/>
      <c r="O94" s="402"/>
      <c r="P94" s="402" t="str">
        <f>C94</f>
        <v>Implants</v>
      </c>
      <c r="Q94" s="401"/>
      <c r="R94" s="401"/>
      <c r="S94" s="401"/>
      <c r="T94" s="175"/>
      <c r="U94" s="462" t="str">
        <f>E94</f>
        <v>Only trained providers can provide</v>
      </c>
      <c r="V94" s="175"/>
      <c r="W94" s="409"/>
      <c r="X94" s="409"/>
      <c r="Z94" s="427"/>
    </row>
    <row r="95" spans="1:26" s="143" customFormat="1" ht="15" customHeight="1">
      <c r="A95" s="290"/>
      <c r="B95" s="204" t="s">
        <v>234</v>
      </c>
      <c r="C95" s="650" t="s">
        <v>830</v>
      </c>
      <c r="D95" s="688"/>
      <c r="E95" s="678" t="s">
        <v>1421</v>
      </c>
      <c r="F95" s="681"/>
      <c r="G95" s="689" t="s">
        <v>1422</v>
      </c>
      <c r="H95" s="690"/>
      <c r="I95" s="463"/>
      <c r="J95" s="447" t="str">
        <f>G95</f>
        <v>Unknown</v>
      </c>
      <c r="K95" s="402"/>
      <c r="L95" s="401"/>
      <c r="M95" s="428" t="str">
        <f>E95</f>
        <v>Only trained providers can provide</v>
      </c>
      <c r="N95" s="401"/>
      <c r="O95" s="402"/>
      <c r="P95" s="402" t="str">
        <f>C95</f>
        <v>IUDs</v>
      </c>
      <c r="Q95" s="401"/>
      <c r="R95" s="401"/>
      <c r="S95" s="401"/>
      <c r="T95" s="175"/>
      <c r="U95" s="462" t="str">
        <f>E95</f>
        <v>Only trained providers can provide</v>
      </c>
      <c r="V95" s="175"/>
      <c r="W95" s="409"/>
      <c r="X95" s="409"/>
      <c r="Z95" s="427"/>
    </row>
    <row r="96" spans="1:26" s="143" customFormat="1" ht="15.75" customHeight="1" thickBot="1">
      <c r="A96" s="290"/>
      <c r="B96" s="205" t="s">
        <v>235</v>
      </c>
      <c r="C96" s="660" t="s">
        <v>623</v>
      </c>
      <c r="D96" s="691"/>
      <c r="E96" s="682" t="s">
        <v>1421</v>
      </c>
      <c r="F96" s="684"/>
      <c r="G96" s="692" t="s">
        <v>1422</v>
      </c>
      <c r="H96" s="693"/>
      <c r="I96" s="463"/>
      <c r="J96" s="447" t="str">
        <f>G96</f>
        <v>Unknown</v>
      </c>
      <c r="K96" s="402"/>
      <c r="L96" s="401"/>
      <c r="M96" s="428" t="str">
        <f>E96</f>
        <v>Only trained providers can provide</v>
      </c>
      <c r="N96" s="401"/>
      <c r="O96" s="402"/>
      <c r="P96" s="402" t="str">
        <f>C96</f>
        <v>Injectables</v>
      </c>
      <c r="Q96" s="401"/>
      <c r="R96" s="401"/>
      <c r="S96" s="401"/>
      <c r="T96" s="175"/>
      <c r="U96" s="462" t="str">
        <f>E96</f>
        <v>Only trained providers can provide</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78</v>
      </c>
      <c r="H104" s="647"/>
      <c r="I104" s="463"/>
      <c r="J104" s="447" t="str">
        <f>G104</f>
        <v>Yes</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78</v>
      </c>
      <c r="H105" s="647"/>
      <c r="I105" s="463"/>
      <c r="J105" s="447" t="str">
        <f>G105</f>
        <v>Yes</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89</v>
      </c>
      <c r="H106" s="647"/>
      <c r="I106" s="463"/>
      <c r="J106" s="447" t="str">
        <f>G106</f>
        <v>No</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89</v>
      </c>
      <c r="H113" s="647"/>
      <c r="I113" s="214"/>
      <c r="J113" s="447" t="str">
        <f t="shared" si="3"/>
        <v>No</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89</v>
      </c>
      <c r="H114" s="647"/>
      <c r="I114" s="214"/>
      <c r="J114" s="447" t="str">
        <f t="shared" si="3"/>
        <v>No</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89</v>
      </c>
      <c r="H115" s="647"/>
      <c r="I115" s="214"/>
      <c r="J115" s="447" t="str">
        <f t="shared" si="3"/>
        <v>No</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89</v>
      </c>
      <c r="H116" s="647"/>
      <c r="I116" s="214"/>
      <c r="J116" s="447" t="str">
        <f t="shared" si="3"/>
        <v>No</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2006</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1423</v>
      </c>
      <c r="E121" s="650"/>
      <c r="F121" s="650"/>
      <c r="G121" s="650"/>
      <c r="H121" s="651"/>
      <c r="I121" s="214"/>
      <c r="J121" s="473"/>
      <c r="K121" s="402" t="str">
        <f>A121</f>
        <v xml:space="preserve">D10. Name of the list(s)
</v>
      </c>
      <c r="L121" s="402"/>
      <c r="M121" s="401"/>
      <c r="N121" s="401"/>
      <c r="O121" s="402" t="str">
        <f>D121</f>
        <v>Liste Nationale des Medicaments Essentiels</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2009</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78</v>
      </c>
      <c r="H125" s="647"/>
      <c r="I125" s="214"/>
      <c r="J125" s="447" t="str">
        <f>G125</f>
        <v>Yes</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c r="E129" s="660"/>
      <c r="F129" s="660"/>
      <c r="G129" s="660"/>
      <c r="H129" s="661"/>
      <c r="I129" s="214"/>
      <c r="J129" s="473"/>
      <c r="K129" s="402" t="str">
        <f>B129</f>
        <v>f. Notes about the Poverty Reduction Strategy Paper</v>
      </c>
      <c r="L129" s="402"/>
      <c r="M129" s="401"/>
      <c r="N129" s="401"/>
      <c r="O129" s="402">
        <f>D129</f>
        <v>0</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1561</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78</v>
      </c>
      <c r="H134" s="647"/>
      <c r="I134" s="417"/>
      <c r="J134" s="447" t="str">
        <f t="shared" si="5"/>
        <v>Yes</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89</v>
      </c>
      <c r="H136" s="647"/>
      <c r="I136" s="417"/>
      <c r="J136" s="447" t="str">
        <f t="shared" si="5"/>
        <v>No</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89</v>
      </c>
      <c r="H137" s="647"/>
      <c r="I137" s="417"/>
      <c r="J137" s="447" t="str">
        <f t="shared" si="5"/>
        <v>No</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78</v>
      </c>
      <c r="H138" s="647"/>
      <c r="I138" s="417"/>
      <c r="J138" s="447" t="str">
        <f t="shared" si="5"/>
        <v>Yes</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89</v>
      </c>
      <c r="H140" s="647"/>
      <c r="I140" s="417"/>
      <c r="J140" s="447" t="str">
        <f t="shared" si="5"/>
        <v>No</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555</v>
      </c>
      <c r="G142" s="650"/>
      <c r="H142" s="651"/>
      <c r="I142" s="417"/>
      <c r="J142" s="447"/>
      <c r="K142" s="402"/>
      <c r="L142" s="401"/>
      <c r="M142" s="402"/>
      <c r="N142" s="401"/>
      <c r="O142" s="401"/>
      <c r="P142" s="401"/>
      <c r="Q142" s="402" t="str">
        <f>F142</f>
        <v>01/11-12/11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1424</v>
      </c>
      <c r="G143" s="650"/>
      <c r="H143" s="651"/>
      <c r="I143" s="417"/>
      <c r="J143" s="447"/>
      <c r="K143" s="402"/>
      <c r="L143" s="402"/>
      <c r="M143" s="401"/>
      <c r="N143" s="401"/>
      <c r="O143" s="401"/>
      <c r="P143" s="401"/>
      <c r="Q143" s="402" t="str">
        <f>F143</f>
        <v>Warehouse stock cards</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78</v>
      </c>
      <c r="H145" s="647"/>
      <c r="I145" s="417"/>
      <c r="J145" s="447" t="str">
        <f>G145</f>
        <v>Yes</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1425</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The PSI stockout problem in 2010 led the Ministry of Health to send stock to PSI, which increased the issues from the central warehouse.</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900-000000000000}">
      <formula1>$Y$1:$Y$14</formula1>
    </dataValidation>
    <dataValidation type="list" allowBlank="1" showInputMessage="1" showErrorMessage="1" error="Please choose from the dropdown list." sqref="H24" xr:uid="{00000000-0002-0000-2900-000001000000}">
      <formula1>$O$1:$O$7</formula1>
    </dataValidation>
    <dataValidation type="list" allowBlank="1" showInputMessage="1" showErrorMessage="1" error="Please choose from the dropdown list." sqref="F59:H59" xr:uid="{00000000-0002-0000-29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9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9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2900-000005000000}">
      <formula1>$W$1:$W$5</formula1>
    </dataValidation>
  </dataValidations>
  <hyperlinks>
    <hyperlink ref="A5:C5" location="Introduction!R10" display="To jump to the Introduction sheet, click here." xr:uid="{00000000-0004-0000-29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0">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1637</v>
      </c>
      <c r="B8" s="800"/>
      <c r="C8" s="800"/>
      <c r="D8" s="1077"/>
      <c r="E8" s="1077"/>
      <c r="F8" s="1077"/>
      <c r="G8" s="1077"/>
      <c r="H8" s="1077"/>
      <c r="I8" s="599"/>
      <c r="J8" s="54">
        <f>G8</f>
        <v>0</v>
      </c>
      <c r="K8" s="7" t="str">
        <f>A8</f>
        <v>Country: Uganda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9" customHeight="1">
      <c r="A13" s="269"/>
      <c r="B13" s="644" t="s">
        <v>124</v>
      </c>
      <c r="C13" s="645"/>
      <c r="D13" s="678" t="s">
        <v>1426</v>
      </c>
      <c r="E13" s="679"/>
      <c r="F13" s="679"/>
      <c r="G13" s="679"/>
      <c r="H13" s="680"/>
      <c r="I13" s="599"/>
      <c r="J13" s="35"/>
      <c r="K13" s="7" t="str">
        <f>B13</f>
        <v>a. What is the name of the committee?</v>
      </c>
      <c r="L13" s="41" t="str">
        <f>D13</f>
        <v>Family Planning Revitalization Working Group/Reproductive Health Commodity Security (RHCS)</v>
      </c>
      <c r="M13" s="31"/>
      <c r="N13" s="31"/>
      <c r="O13" s="34" t="str">
        <f>D13</f>
        <v>Family Planning Revitalization Working Group/Reproductive Health Commodity Security (RHCS)</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1427</v>
      </c>
      <c r="G15" s="650"/>
      <c r="H15" s="651"/>
      <c r="I15" s="599"/>
      <c r="J15" s="35"/>
      <c r="K15" s="7" t="str">
        <f t="shared" ref="K15:K23" si="0">B15</f>
        <v>a. Social marketing</v>
      </c>
      <c r="L15" s="31"/>
      <c r="M15" s="31"/>
      <c r="N15" s="31"/>
      <c r="O15" s="7"/>
      <c r="P15" s="31"/>
      <c r="Q15" s="7" t="str">
        <f t="shared" ref="Q15:Q23" si="1">F15</f>
        <v>Uganda Health Marketing Group (UHMG), Program for Accessible Health, Communication and Education (PACE)</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1428</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Marie Stopes Uganda, PACE, Reproductive Health Uganda (RHU), Uganda Protestant Medical Bureau (UPMB)</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1429</v>
      </c>
      <c r="G18" s="650"/>
      <c r="H18" s="651"/>
      <c r="I18" s="599"/>
      <c r="J18" s="35"/>
      <c r="K18" s="7" t="str">
        <f t="shared" si="0"/>
        <v>d. Donors</v>
      </c>
      <c r="L18" s="31"/>
      <c r="M18" s="31"/>
      <c r="N18" s="31"/>
      <c r="O18" s="7"/>
      <c r="P18" s="31"/>
      <c r="Q18" s="7" t="str">
        <f t="shared" si="1"/>
        <v>United States Agency for International Development (USAID), Department for International Development (DFID)</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1430</v>
      </c>
      <c r="G19" s="650"/>
      <c r="H19" s="651"/>
      <c r="I19" s="599"/>
      <c r="J19" s="35"/>
      <c r="K19" s="7" t="str">
        <f t="shared" si="0"/>
        <v>e. UN agencies</v>
      </c>
      <c r="L19" s="31"/>
      <c r="M19" s="31"/>
      <c r="N19" s="31"/>
      <c r="O19" s="7"/>
      <c r="P19" s="31"/>
      <c r="Q19" s="7" t="str">
        <f t="shared" si="1"/>
        <v>United Nations Population Fund (UNFPA)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1431</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MOH Reproductive Health Division, AIDS Control Program (ACP), MOH Pharmacy Division</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1432</v>
      </c>
      <c r="G21" s="650"/>
      <c r="H21" s="651"/>
      <c r="I21" s="599"/>
      <c r="J21" s="35"/>
      <c r="K21" s="7" t="str">
        <f t="shared" si="0"/>
        <v>g. Central Medical Store or Central Warehouse</v>
      </c>
      <c r="L21" s="31"/>
      <c r="M21" s="31"/>
      <c r="N21" s="31"/>
      <c r="O21" s="7"/>
      <c r="P21" s="31"/>
      <c r="Q21" s="7" t="str">
        <f t="shared" si="1"/>
        <v>National Medical Store (NMS)</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ht="45">
      <c r="A23" s="204"/>
      <c r="B23" s="713" t="s">
        <v>140</v>
      </c>
      <c r="C23" s="713"/>
      <c r="D23" s="570" t="s">
        <v>78</v>
      </c>
      <c r="E23" s="178" t="s">
        <v>138</v>
      </c>
      <c r="F23" s="649" t="s">
        <v>1433</v>
      </c>
      <c r="G23" s="650"/>
      <c r="H23" s="651"/>
      <c r="I23" s="599"/>
      <c r="J23" s="35"/>
      <c r="K23" s="54" t="str">
        <f t="shared" si="0"/>
        <v>i. Other (for example: partners)</v>
      </c>
      <c r="L23" s="35"/>
      <c r="M23" s="35"/>
      <c r="N23" s="35"/>
      <c r="O23" s="54"/>
      <c r="P23" s="35"/>
      <c r="Q23" s="54" t="str">
        <f t="shared" si="1"/>
        <v>USAID partners: MSH-STRIDES, Reproductive Health Uganda, Marie Stopes Uganda, FHI360 and many others</v>
      </c>
      <c r="R23" s="35"/>
      <c r="S23" s="35"/>
      <c r="T23" s="35"/>
      <c r="U23" s="35"/>
      <c r="V23" s="35"/>
      <c r="W23" s="120"/>
      <c r="X23" s="120"/>
      <c r="Y23" s="118"/>
      <c r="Z23" s="118"/>
    </row>
    <row r="24" spans="1:134" s="143" customFormat="1">
      <c r="A24" s="652" t="s">
        <v>141</v>
      </c>
      <c r="B24" s="644"/>
      <c r="C24" s="644"/>
      <c r="D24" s="644"/>
      <c r="E24" s="644"/>
      <c r="F24" s="644"/>
      <c r="G24" s="644"/>
      <c r="H24" s="271" t="s">
        <v>94</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1434</v>
      </c>
      <c r="G26" s="181" t="s">
        <v>145</v>
      </c>
      <c r="H26" s="272" t="s">
        <v>1435</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104</v>
      </c>
      <c r="G28" s="273" t="s">
        <v>149</v>
      </c>
      <c r="H28" s="268" t="s">
        <v>102</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6900000</v>
      </c>
      <c r="H29" s="765"/>
      <c r="I29" s="10"/>
      <c r="J29" s="54">
        <f>G29</f>
        <v>6900000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1569</v>
      </c>
      <c r="F30" s="183" t="s">
        <v>152</v>
      </c>
      <c r="G30" s="766" t="s">
        <v>1436</v>
      </c>
      <c r="H30" s="767"/>
      <c r="I30" s="10"/>
      <c r="J30" s="54" t="str">
        <f>G30</f>
        <v>MOH, NMS, USAID, UNFPA, SURE</v>
      </c>
      <c r="K30" s="7"/>
      <c r="L30" s="31"/>
      <c r="M30" s="51" t="str">
        <f>E30</f>
        <v>01/11 - 12/11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8"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8"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8" s="143" customFormat="1" ht="79.5" customHeight="1">
      <c r="A35" s="204"/>
      <c r="B35" s="644" t="s">
        <v>160</v>
      </c>
      <c r="C35" s="644"/>
      <c r="D35" s="645"/>
      <c r="E35" s="146">
        <v>1000000</v>
      </c>
      <c r="F35" s="150" t="s">
        <v>1628</v>
      </c>
      <c r="G35" s="138" t="s">
        <v>993</v>
      </c>
      <c r="H35" s="280" t="s">
        <v>1437</v>
      </c>
      <c r="I35" s="38"/>
      <c r="J35" s="36"/>
      <c r="K35" s="7" t="e">
        <f>#REF!</f>
        <v>#REF!</v>
      </c>
      <c r="L35" s="31"/>
      <c r="M35" s="31"/>
      <c r="N35" s="31"/>
      <c r="O35" s="31"/>
      <c r="P35" s="31"/>
      <c r="Q35" s="31"/>
      <c r="R35" s="31"/>
      <c r="S35" s="31"/>
      <c r="T35" s="20"/>
      <c r="U35" s="20"/>
      <c r="V35" s="20"/>
      <c r="W35" s="68"/>
      <c r="X35" s="68"/>
      <c r="Y35" s="69"/>
      <c r="Z35" s="86"/>
    </row>
    <row r="36" spans="1:28"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8"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8"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8"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8" s="143" customFormat="1" ht="30">
      <c r="A40" s="277"/>
      <c r="B40" s="644" t="s">
        <v>168</v>
      </c>
      <c r="C40" s="645"/>
      <c r="D40" s="601" t="s">
        <v>78</v>
      </c>
      <c r="E40" s="146">
        <v>1500000</v>
      </c>
      <c r="F40" s="139" t="s">
        <v>1598</v>
      </c>
      <c r="G40" s="190" t="s">
        <v>1311</v>
      </c>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8" s="143" customFormat="1" ht="30">
      <c r="A41" s="277"/>
      <c r="B41" s="191"/>
      <c r="C41" s="192" t="s">
        <v>169</v>
      </c>
      <c r="D41" s="678" t="s">
        <v>99</v>
      </c>
      <c r="E41" s="679"/>
      <c r="F41" s="679"/>
      <c r="G41" s="679"/>
      <c r="H41" s="680"/>
      <c r="I41" s="39"/>
      <c r="J41" s="36"/>
      <c r="K41" s="7" t="str">
        <f>C41</f>
        <v>i. Specify source(s) of internally generated funds spent (for example, from taxes or user fees)</v>
      </c>
      <c r="L41" s="31"/>
      <c r="M41" s="31"/>
      <c r="N41" s="31"/>
      <c r="O41" s="34" t="str">
        <f>D41</f>
        <v>Don't know</v>
      </c>
      <c r="P41" s="31"/>
      <c r="Q41" s="31"/>
      <c r="R41" s="31"/>
      <c r="S41" s="31"/>
      <c r="T41" s="20"/>
      <c r="U41" s="20"/>
      <c r="V41" s="20"/>
      <c r="W41" s="68"/>
      <c r="X41" s="68"/>
      <c r="Y41" s="69"/>
      <c r="Z41" s="86"/>
    </row>
    <row r="42" spans="1:28" s="143" customFormat="1" ht="60">
      <c r="A42" s="277"/>
      <c r="B42" s="644" t="s">
        <v>170</v>
      </c>
      <c r="C42" s="645"/>
      <c r="D42" s="601" t="s">
        <v>89</v>
      </c>
      <c r="E42" s="146">
        <v>0</v>
      </c>
      <c r="F42" s="139" t="s">
        <v>610</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8"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8" s="143" customFormat="1" ht="45">
      <c r="A44" s="277"/>
      <c r="B44" s="644" t="s">
        <v>172</v>
      </c>
      <c r="C44" s="645"/>
      <c r="D44" s="193"/>
      <c r="E44" s="492">
        <f>E40+E42</f>
        <v>1500000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c r="AB44" s="493"/>
    </row>
    <row r="45" spans="1:28"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c r="AA45" s="1063"/>
      <c r="AB45" s="1158"/>
    </row>
    <row r="46" spans="1:28"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c r="AB46" s="493"/>
    </row>
    <row r="47" spans="1:28"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c r="AB47" s="493"/>
    </row>
    <row r="48" spans="1:28" s="143" customFormat="1">
      <c r="A48" s="277"/>
      <c r="B48" s="644" t="s">
        <v>180</v>
      </c>
      <c r="C48" s="645"/>
      <c r="D48" s="601" t="s">
        <v>78</v>
      </c>
      <c r="E48" s="146">
        <v>4873387</v>
      </c>
      <c r="F48" s="139" t="s">
        <v>610</v>
      </c>
      <c r="G48" s="140" t="s">
        <v>1439</v>
      </c>
      <c r="H48" s="279" t="s">
        <v>1440</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1438</v>
      </c>
      <c r="E49" s="755"/>
      <c r="F49" s="755"/>
      <c r="G49" s="755"/>
      <c r="H49" s="756"/>
      <c r="I49" s="148"/>
      <c r="J49" s="36"/>
      <c r="K49" s="7" t="str">
        <f>C49</f>
        <v xml:space="preserve">i. Specify source(s) of in-kind donations </v>
      </c>
      <c r="L49" s="31"/>
      <c r="M49" s="31"/>
      <c r="N49" s="31"/>
      <c r="O49" s="34" t="str">
        <f>D49</f>
        <v>(UNFPA $373,932, DFID $926,828, USAID $3,572,627)</v>
      </c>
      <c r="P49" s="31"/>
      <c r="Q49" s="31"/>
      <c r="R49" s="31"/>
      <c r="S49" s="31"/>
      <c r="T49" s="20"/>
      <c r="U49" s="20"/>
      <c r="V49" s="20"/>
      <c r="W49" s="68"/>
      <c r="X49" s="68"/>
      <c r="Y49" s="69"/>
      <c r="Z49" s="86"/>
    </row>
    <row r="50" spans="1:26" s="143" customFormat="1">
      <c r="A50" s="277"/>
      <c r="B50" s="644" t="s">
        <v>182</v>
      </c>
      <c r="C50" s="645"/>
      <c r="D50" s="601" t="s">
        <v>89</v>
      </c>
      <c r="E50" s="146">
        <v>0</v>
      </c>
      <c r="F50" s="139" t="s">
        <v>610</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610</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4873387</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0.23535366673952171</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0.92367927536231886</v>
      </c>
      <c r="G56" s="748" t="s">
        <v>1441</v>
      </c>
      <c r="H56" s="749"/>
      <c r="I56" s="10"/>
      <c r="J56" s="40" t="str">
        <f>G56</f>
        <v>Not all procurements have been made yet.</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1442</v>
      </c>
      <c r="G60" s="650"/>
      <c r="H60" s="651"/>
      <c r="I60" s="10"/>
      <c r="J60" s="36"/>
      <c r="K60" s="7"/>
      <c r="L60" s="31"/>
      <c r="M60" s="52">
        <f>E60</f>
        <v>0</v>
      </c>
      <c r="N60" s="31"/>
      <c r="O60" s="31"/>
      <c r="P60" s="31"/>
      <c r="Q60" s="7" t="str">
        <f>F60</f>
        <v>National Medical Stores</v>
      </c>
      <c r="R60" s="34" t="str">
        <f>B60</f>
        <v>a. Specify entity</v>
      </c>
      <c r="S60" s="31"/>
      <c r="T60" s="20"/>
      <c r="U60" s="20"/>
      <c r="V60" s="20"/>
      <c r="W60" s="68"/>
      <c r="X60" s="68"/>
      <c r="Y60" s="69"/>
      <c r="Z60" s="86"/>
    </row>
    <row r="61" spans="1:26" s="143" customFormat="1">
      <c r="A61" s="568"/>
      <c r="B61" s="567"/>
      <c r="C61" s="644" t="s">
        <v>193</v>
      </c>
      <c r="D61" s="644"/>
      <c r="E61" s="645"/>
      <c r="F61" s="646" t="s">
        <v>78</v>
      </c>
      <c r="G61" s="741"/>
      <c r="H61" s="647"/>
      <c r="I61" s="10"/>
      <c r="J61" s="36"/>
      <c r="K61" s="7"/>
      <c r="L61" s="31"/>
      <c r="M61" s="31"/>
      <c r="N61" s="31"/>
      <c r="O61" s="31"/>
      <c r="P61" s="31"/>
      <c r="Q61" s="7" t="str">
        <f>F61</f>
        <v>Yes</v>
      </c>
      <c r="R61" s="34" t="str">
        <f>C61</f>
        <v>i. Is this a parastatal?</v>
      </c>
      <c r="S61" s="31"/>
      <c r="T61" s="20"/>
      <c r="U61" s="20"/>
      <c r="V61" s="20"/>
      <c r="W61" s="68"/>
      <c r="X61" s="68"/>
      <c r="Y61" s="69"/>
      <c r="Z61" s="86"/>
    </row>
    <row r="62" spans="1:26" s="143" customFormat="1" ht="75.75" thickBot="1">
      <c r="A62" s="742" t="s">
        <v>194</v>
      </c>
      <c r="B62" s="633"/>
      <c r="C62" s="634"/>
      <c r="D62" s="659" t="s">
        <v>1443</v>
      </c>
      <c r="E62" s="660"/>
      <c r="F62" s="660"/>
      <c r="G62" s="660"/>
      <c r="H62" s="661"/>
      <c r="I62" s="599"/>
      <c r="J62" s="36"/>
      <c r="K62" s="7" t="str">
        <f>A62</f>
        <v xml:space="preserve">B14. Please note any additional comments about finance and procurement.
</v>
      </c>
      <c r="L62" s="31"/>
      <c r="M62" s="31"/>
      <c r="N62" s="31"/>
      <c r="O62" s="7" t="str">
        <f>D62</f>
        <v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99</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99</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78</v>
      </c>
      <c r="E69" s="728"/>
      <c r="F69" s="571" t="s">
        <v>78</v>
      </c>
      <c r="G69" s="571" t="s">
        <v>78</v>
      </c>
      <c r="H69" s="284" t="s">
        <v>78</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99</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99</v>
      </c>
      <c r="E72" s="728"/>
      <c r="F72" s="571" t="s">
        <v>89</v>
      </c>
      <c r="G72" s="571" t="s">
        <v>78</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99</v>
      </c>
      <c r="E73" s="728"/>
      <c r="F73" s="571" t="s">
        <v>78</v>
      </c>
      <c r="G73" s="571" t="s">
        <v>78</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78</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99</v>
      </c>
      <c r="E76" s="728"/>
      <c r="F76" s="571" t="s">
        <v>89</v>
      </c>
      <c r="G76" s="571" t="s">
        <v>99</v>
      </c>
      <c r="H76" s="284" t="s">
        <v>78</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1444</v>
      </c>
      <c r="D83" s="722" t="s">
        <v>1445</v>
      </c>
      <c r="E83" s="723"/>
      <c r="F83" s="574" t="s">
        <v>78</v>
      </c>
      <c r="G83" s="724" t="s">
        <v>78</v>
      </c>
      <c r="H83" s="725"/>
      <c r="I83" s="17"/>
      <c r="J83" s="40" t="str">
        <f>G83</f>
        <v>Yes</v>
      </c>
      <c r="K83" s="7" t="str">
        <f>B83</f>
        <v>a</v>
      </c>
      <c r="L83" s="31"/>
      <c r="M83" s="41">
        <f>E83</f>
        <v>0</v>
      </c>
      <c r="N83" s="31"/>
      <c r="O83" s="31"/>
      <c r="P83" s="31"/>
      <c r="Q83" s="31"/>
      <c r="R83" s="7"/>
      <c r="S83" s="7" t="str">
        <f>D83</f>
        <v>2010-2015</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51.75" customHeight="1">
      <c r="A85" s="204"/>
      <c r="B85" s="644" t="s">
        <v>224</v>
      </c>
      <c r="C85" s="644"/>
      <c r="D85" s="645"/>
      <c r="E85" s="999" t="s">
        <v>1446</v>
      </c>
      <c r="F85" s="1000"/>
      <c r="G85" s="1000"/>
      <c r="H85" s="1001"/>
      <c r="I85" s="17"/>
      <c r="J85" s="40"/>
      <c r="K85" s="7"/>
      <c r="L85" s="31"/>
      <c r="M85" s="41" t="str">
        <f>E85</f>
        <v>All sectors are charged a verification fee by the National Drug Authority (NDA), and Uganda Revenue Authority recently is demanding withholding tax on contraceptives.</v>
      </c>
      <c r="N85" s="41" t="str">
        <f>E85</f>
        <v>All sectors are charged a verification fee by the National Drug Authority (NDA), and Uganda Revenue Authority recently is demanding withholding tax on contraceptives.</v>
      </c>
      <c r="O85" s="31"/>
      <c r="P85" s="7"/>
      <c r="Q85" s="31"/>
      <c r="R85" s="7" t="str">
        <f>B85</f>
        <v>a. If yes, for which sectors (public, NGO, social marketing, commercial)?</v>
      </c>
      <c r="S85" s="31"/>
      <c r="T85" s="20"/>
      <c r="U85" s="20"/>
      <c r="V85" s="20"/>
      <c r="W85" s="68"/>
      <c r="X85" s="68"/>
      <c r="Y85" s="69"/>
      <c r="Z85" s="86"/>
    </row>
    <row r="86" spans="1:26" s="143" customFormat="1" ht="37.5" customHeight="1">
      <c r="A86" s="204"/>
      <c r="B86" s="644" t="s">
        <v>225</v>
      </c>
      <c r="C86" s="644"/>
      <c r="D86" s="645"/>
      <c r="E86" s="678" t="s">
        <v>1447</v>
      </c>
      <c r="F86" s="679"/>
      <c r="G86" s="679"/>
      <c r="H86" s="680"/>
      <c r="I86" s="17"/>
      <c r="J86" s="40"/>
      <c r="K86" s="7"/>
      <c r="L86" s="31"/>
      <c r="M86" s="41" t="str">
        <f>E86</f>
        <v>NDA 2% of FOB value is charged on all pharmaceuticals and Uganda Revenue Authority (URA) 18% and 6% on condoms.</v>
      </c>
      <c r="N86" s="41" t="str">
        <f>E86</f>
        <v>NDA 2% of FOB value is charged on all pharmaceuticals and Uganda Revenue Authority (URA) 18% and 6% on condoms.</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45">
      <c r="A88" s="204"/>
      <c r="B88" s="644" t="s">
        <v>227</v>
      </c>
      <c r="C88" s="644"/>
      <c r="D88" s="678" t="s">
        <v>1448</v>
      </c>
      <c r="E88" s="679"/>
      <c r="F88" s="679"/>
      <c r="G88" s="679"/>
      <c r="H88" s="680"/>
      <c r="I88" s="17"/>
      <c r="J88" s="40"/>
      <c r="K88" s="7" t="str">
        <f>B88</f>
        <v>a. If yes, describe the policies.</v>
      </c>
      <c r="L88" s="31"/>
      <c r="M88" s="31"/>
      <c r="N88" s="33"/>
      <c r="O88" s="34" t="str">
        <f>D88</f>
        <v>See above for taxes. It takes about 12 months for NDA to register new products; NDA has mandatory pre-shipment for condoms. This takes months which delays entry into the sector.</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99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99</v>
      </c>
      <c r="E90" s="679"/>
      <c r="F90" s="679"/>
      <c r="G90" s="679"/>
      <c r="H90" s="680"/>
      <c r="I90" s="17"/>
      <c r="J90" s="40"/>
      <c r="K90" s="7" t="str">
        <f>B90</f>
        <v>a. If yes, describe the policies.</v>
      </c>
      <c r="L90" s="31"/>
      <c r="M90" s="31"/>
      <c r="N90" s="33"/>
      <c r="O90" s="34" t="str">
        <f>D90</f>
        <v>Don't know</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60">
      <c r="A94" s="290"/>
      <c r="B94" s="204" t="s">
        <v>222</v>
      </c>
      <c r="C94" s="650" t="s">
        <v>623</v>
      </c>
      <c r="D94" s="688"/>
      <c r="E94" s="678" t="s">
        <v>1449</v>
      </c>
      <c r="F94" s="681"/>
      <c r="G94" s="689" t="s">
        <v>1450</v>
      </c>
      <c r="H94" s="690"/>
      <c r="I94" s="593"/>
      <c r="J94" s="40" t="str">
        <f>G94</f>
        <v>No injectables are allowed to be sold through drug shops.</v>
      </c>
      <c r="K94" s="7"/>
      <c r="L94" s="31"/>
      <c r="M94" s="41" t="str">
        <f>E94</f>
        <v>The MOH policy to allow trained community-based distributors (CBDs) to dispense injectables has not passed.</v>
      </c>
      <c r="N94" s="31"/>
      <c r="O94" s="7"/>
      <c r="P94" s="7" t="str">
        <f>C94</f>
        <v>Injectables</v>
      </c>
      <c r="Q94" s="31"/>
      <c r="R94" s="31"/>
      <c r="S94" s="31"/>
      <c r="T94" s="20"/>
      <c r="U94" s="75" t="str">
        <f>E94</f>
        <v>The MOH policy to allow trained community-based distributors (CBDs) to dispense injectables has not passed.</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78</v>
      </c>
      <c r="H112" s="647"/>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89</v>
      </c>
      <c r="H114" s="647"/>
      <c r="I114" s="43"/>
      <c r="J114" s="40" t="str">
        <f t="shared" si="3"/>
        <v>No</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99</v>
      </c>
      <c r="H118" s="647"/>
      <c r="I118" s="43"/>
      <c r="J118" s="40" t="str">
        <f t="shared" si="3"/>
        <v>Don't know</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99</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1043" t="s">
        <v>1451</v>
      </c>
      <c r="G120" s="1044"/>
      <c r="H120" s="1045"/>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1452</v>
      </c>
      <c r="E121" s="650"/>
      <c r="F121" s="650"/>
      <c r="G121" s="650"/>
      <c r="H121" s="651"/>
      <c r="I121" s="43"/>
      <c r="J121" s="30"/>
      <c r="K121" s="7" t="str">
        <f>A121</f>
        <v xml:space="preserve">D10. Name of the list(s)
</v>
      </c>
      <c r="L121" s="7"/>
      <c r="M121" s="31"/>
      <c r="N121" s="31"/>
      <c r="O121" s="7" t="str">
        <f>D121</f>
        <v>Essential Medicines, Health and Laboratory Supplies (EMHLS)</v>
      </c>
      <c r="P121" s="31"/>
      <c r="Q121" s="1"/>
      <c r="R121" s="31"/>
      <c r="S121" s="32"/>
      <c r="T121" s="2"/>
      <c r="U121" s="2"/>
      <c r="V121" s="2"/>
      <c r="W121" s="57"/>
      <c r="X121" s="57"/>
      <c r="Y121" s="1"/>
      <c r="Z121" s="92"/>
    </row>
    <row r="122" spans="1:26" s="209" customFormat="1" ht="34.5" customHeight="1">
      <c r="A122" s="652" t="s">
        <v>260</v>
      </c>
      <c r="B122" s="644"/>
      <c r="C122" s="645"/>
      <c r="D122" s="649" t="s">
        <v>1453</v>
      </c>
      <c r="E122" s="650"/>
      <c r="F122" s="650"/>
      <c r="G122" s="650"/>
      <c r="H122" s="651"/>
      <c r="I122" s="43"/>
      <c r="J122" s="30"/>
      <c r="K122" s="7" t="str">
        <f>A122</f>
        <v xml:space="preserve">D11. Notes about the list(s)
</v>
      </c>
      <c r="L122" s="7"/>
      <c r="M122" s="31"/>
      <c r="N122" s="31"/>
      <c r="O122" s="7" t="str">
        <f>D122</f>
        <v>The list has just been revised and has not yet been approved.</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1043">
        <v>2010</v>
      </c>
      <c r="G124" s="1044"/>
      <c r="H124" s="1045"/>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78</v>
      </c>
      <c r="H126" s="647"/>
      <c r="I126" s="43"/>
      <c r="J126" s="40" t="str">
        <f>G126</f>
        <v>Yes</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60.75" thickBot="1">
      <c r="A129" s="204" t="s">
        <v>267</v>
      </c>
      <c r="B129" s="644" t="s">
        <v>268</v>
      </c>
      <c r="C129" s="645"/>
      <c r="D129" s="659" t="s">
        <v>1454</v>
      </c>
      <c r="E129" s="660"/>
      <c r="F129" s="660"/>
      <c r="G129" s="660"/>
      <c r="H129" s="661"/>
      <c r="I129" s="43"/>
      <c r="J129" s="30"/>
      <c r="K129" s="7" t="str">
        <f>B129</f>
        <v>f. Notes about the Poverty Reduction Strategy Paper</v>
      </c>
      <c r="L129" s="7"/>
      <c r="M129" s="31"/>
      <c r="N129" s="31"/>
      <c r="O129" s="7" t="str">
        <f>D129</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78</v>
      </c>
      <c r="H134" s="647"/>
      <c r="I134" s="599"/>
      <c r="J134" s="40" t="str">
        <f t="shared" si="5"/>
        <v>Yes</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89</v>
      </c>
      <c r="H135" s="647"/>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78</v>
      </c>
      <c r="H138" s="647"/>
      <c r="I138" s="599"/>
      <c r="J138" s="40" t="str">
        <f t="shared" si="5"/>
        <v>Yes</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89</v>
      </c>
      <c r="H140" s="647"/>
      <c r="I140" s="599"/>
      <c r="J140" s="40" t="str">
        <f t="shared" si="5"/>
        <v>No</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1598</v>
      </c>
      <c r="G142" s="650"/>
      <c r="H142" s="651"/>
      <c r="I142" s="599"/>
      <c r="J142" s="40"/>
      <c r="K142" s="7"/>
      <c r="L142" s="31"/>
      <c r="M142" s="7"/>
      <c r="N142" s="31"/>
      <c r="O142" s="31"/>
      <c r="P142" s="31"/>
      <c r="Q142" s="7" t="str">
        <f>F142</f>
        <v>07/10 - 06/11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1455</v>
      </c>
      <c r="G143" s="650"/>
      <c r="H143" s="651"/>
      <c r="I143" s="599"/>
      <c r="J143" s="40"/>
      <c r="K143" s="7"/>
      <c r="L143" s="7"/>
      <c r="M143" s="31"/>
      <c r="N143" s="31"/>
      <c r="O143" s="31"/>
      <c r="P143" s="31"/>
      <c r="Q143" s="7" t="str">
        <f>F143</f>
        <v>MOH stock status reports</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89</v>
      </c>
      <c r="H146" s="636"/>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1456</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It is very difficult to get information on National Medical Store (NMS) procurements and supply plans.</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A00-000000000000}">
      <formula1>$Y$1:$Y$14</formula1>
    </dataValidation>
    <dataValidation type="list" allowBlank="1" showInputMessage="1" showErrorMessage="1" error="Please choose from the dropdown list." sqref="H24" xr:uid="{00000000-0002-0000-2A00-000001000000}">
      <formula1>$O$1:$O$7</formula1>
    </dataValidation>
    <dataValidation type="list" allowBlank="1" showInputMessage="1" showErrorMessage="1" error="Please choose from the dropdown list." sqref="F59:H59" xr:uid="{00000000-0002-0000-2A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A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A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2A00-000005000000}">
      <formula1>$W$1:$W$5</formula1>
    </dataValidation>
  </dataValidations>
  <hyperlinks>
    <hyperlink ref="A5:C5" location="Introduction!R10" display="To jump to the Introduction sheet, click here." xr:uid="{00000000-0004-0000-2A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3">
    <pageSetUpPr fitToPage="1"/>
  </sheetPr>
  <dimension ref="A1:ED176"/>
  <sheetViews>
    <sheetView view="pageBreakPreview" zoomScaleNormal="9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1638</v>
      </c>
      <c r="B8" s="800"/>
      <c r="C8" s="800"/>
      <c r="D8" s="1077"/>
      <c r="E8" s="1077"/>
      <c r="F8" s="1077"/>
      <c r="G8" s="1077"/>
      <c r="H8" s="1077"/>
      <c r="I8" s="599"/>
      <c r="J8" s="54">
        <f>G8</f>
        <v>0</v>
      </c>
      <c r="K8" s="7" t="str">
        <f>A8</f>
        <v>Country: Ukraine</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397"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0">
      <c r="A13" s="269"/>
      <c r="B13" s="644" t="s">
        <v>124</v>
      </c>
      <c r="C13" s="645"/>
      <c r="D13" s="678" t="s">
        <v>1457</v>
      </c>
      <c r="E13" s="679"/>
      <c r="F13" s="679"/>
      <c r="G13" s="679"/>
      <c r="H13" s="680"/>
      <c r="I13" s="599"/>
      <c r="J13" s="35"/>
      <c r="K13" s="7" t="str">
        <f>B13</f>
        <v>a. What is the name of the committee?</v>
      </c>
      <c r="L13" s="41" t="str">
        <f>D13</f>
        <v>National Committee for Implementation of the State Program "Reproductive Health of the Nation up to 2015" (SPRHN)</v>
      </c>
      <c r="M13" s="31"/>
      <c r="N13" s="31"/>
      <c r="O13" s="34" t="str">
        <f>D13</f>
        <v>National Committee for Implementation of the State Program "Reproductive Health of the Nation up to 2015" (SPRHN)</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89</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790" t="s">
        <v>1458</v>
      </c>
      <c r="G16" s="791"/>
      <c r="H16" s="792"/>
      <c r="I16" s="599"/>
      <c r="J16" s="35"/>
      <c r="K16" s="7" t="str">
        <f t="shared" si="0"/>
        <v>b. NGO (for example: service delivery, advocacy, Planned Parenthood affiliate, Marie Stopes affiliate, faith-based organizations, etc.)</v>
      </c>
      <c r="L16" s="31"/>
      <c r="M16" s="31"/>
      <c r="N16" s="31"/>
      <c r="O16" s="7"/>
      <c r="P16" s="31"/>
      <c r="Q16" s="7" t="str">
        <f t="shared" si="1"/>
        <v>All-Ukrainian Federation of Young Doctors, All-Ukrainian Women's Society, Women's Health and Family Planning Foundation</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8" customHeight="1">
      <c r="A18" s="204"/>
      <c r="B18" s="644" t="s">
        <v>131</v>
      </c>
      <c r="C18" s="645"/>
      <c r="D18" s="570" t="s">
        <v>78</v>
      </c>
      <c r="E18" s="178" t="s">
        <v>132</v>
      </c>
      <c r="F18" s="790" t="s">
        <v>1459</v>
      </c>
      <c r="G18" s="791"/>
      <c r="H18" s="792"/>
      <c r="I18" s="599"/>
      <c r="J18" s="35"/>
      <c r="K18" s="7" t="str">
        <f t="shared" si="0"/>
        <v>d. Donors</v>
      </c>
      <c r="L18" s="31"/>
      <c r="M18" s="31"/>
      <c r="N18" s="31"/>
      <c r="O18" s="7"/>
      <c r="P18" s="31"/>
      <c r="Q18" s="7" t="str">
        <f t="shared" si="1"/>
        <v>USAID (represented by the staff of the USAID-supported projectsTogether for Health and Maternal &amp; Infant Health Project)</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790" t="s">
        <v>1460</v>
      </c>
      <c r="G20" s="791"/>
      <c r="H20" s="792"/>
      <c r="I20" s="599"/>
      <c r="J20" s="35"/>
      <c r="K20" s="7" t="str">
        <f t="shared" si="0"/>
        <v>f. Ministry of Health (for example: logistics, reproductive health, family planning, maternal and child health, HIV/AIDS, pharmacy units, etc.)</v>
      </c>
      <c r="L20" s="31"/>
      <c r="M20" s="31"/>
      <c r="N20" s="31"/>
      <c r="O20" s="7"/>
      <c r="P20" s="31"/>
      <c r="Q20" s="28" t="str">
        <f t="shared" si="1"/>
        <v>MCH Department/RH Division, Finance and Economic Department</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89</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ht="30">
      <c r="A23" s="204"/>
      <c r="B23" s="713" t="s">
        <v>140</v>
      </c>
      <c r="C23" s="713"/>
      <c r="D23" s="570" t="s">
        <v>78</v>
      </c>
      <c r="E23" s="178" t="s">
        <v>138</v>
      </c>
      <c r="F23" s="790" t="s">
        <v>1461</v>
      </c>
      <c r="G23" s="791"/>
      <c r="H23" s="792"/>
      <c r="I23" s="599"/>
      <c r="J23" s="35"/>
      <c r="K23" s="54" t="str">
        <f t="shared" si="0"/>
        <v>i. Other (for example: partners)</v>
      </c>
      <c r="L23" s="35"/>
      <c r="M23" s="35"/>
      <c r="N23" s="35"/>
      <c r="O23" s="54"/>
      <c r="P23" s="35"/>
      <c r="Q23" s="54" t="str">
        <f t="shared" si="1"/>
        <v>Academy of Science, National Academy of Post-Graduate Education</v>
      </c>
      <c r="R23" s="35"/>
      <c r="S23" s="35"/>
      <c r="T23" s="35"/>
      <c r="U23" s="35"/>
      <c r="V23" s="35"/>
      <c r="W23" s="120"/>
      <c r="X23" s="120"/>
      <c r="Y23" s="118"/>
      <c r="Z23" s="118"/>
    </row>
    <row r="24" spans="1:134" s="143" customFormat="1">
      <c r="A24" s="652" t="s">
        <v>141</v>
      </c>
      <c r="B24" s="644"/>
      <c r="C24" s="644"/>
      <c r="D24" s="644"/>
      <c r="E24" s="644"/>
      <c r="F24" s="644"/>
      <c r="G24" s="644"/>
      <c r="H24" s="271" t="s">
        <v>76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89</v>
      </c>
      <c r="E26" s="180" t="s">
        <v>144</v>
      </c>
      <c r="F26" s="137" t="s">
        <v>96</v>
      </c>
      <c r="G26" s="181" t="s">
        <v>145</v>
      </c>
      <c r="H26" s="272" t="s">
        <v>96</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8.75" customHeight="1">
      <c r="A29" s="652" t="s">
        <v>150</v>
      </c>
      <c r="B29" s="644"/>
      <c r="C29" s="644"/>
      <c r="D29" s="644"/>
      <c r="E29" s="644"/>
      <c r="F29" s="645"/>
      <c r="G29" s="764">
        <v>3600000</v>
      </c>
      <c r="H29" s="765"/>
      <c r="I29" s="10"/>
      <c r="J29" s="54">
        <f>G29</f>
        <v>3600000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1639</v>
      </c>
      <c r="F30" s="183" t="s">
        <v>152</v>
      </c>
      <c r="G30" s="766" t="s">
        <v>1463</v>
      </c>
      <c r="H30" s="767"/>
      <c r="I30" s="10"/>
      <c r="J30" s="54" t="str">
        <f>G30</f>
        <v xml:space="preserve">John Snow, Inc. within the USAID Together for Health project </v>
      </c>
      <c r="K30" s="7"/>
      <c r="L30" s="31"/>
      <c r="M30" s="51" t="str">
        <f>E30</f>
        <v>One-year period between 01/2010 and 12/2015</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31.5" customHeight="1">
      <c r="A31" s="652" t="s">
        <v>153</v>
      </c>
      <c r="B31" s="644"/>
      <c r="C31" s="644"/>
      <c r="D31" s="644"/>
      <c r="E31" s="644"/>
      <c r="F31" s="644"/>
      <c r="G31" s="645"/>
      <c r="H31" s="271"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60">
      <c r="A35" s="204"/>
      <c r="B35" s="644" t="s">
        <v>160</v>
      </c>
      <c r="C35" s="644"/>
      <c r="D35" s="645"/>
      <c r="E35" s="146">
        <v>677500</v>
      </c>
      <c r="F35" s="150" t="s">
        <v>555</v>
      </c>
      <c r="G35" s="138" t="s">
        <v>1464</v>
      </c>
      <c r="H35" s="276" t="s">
        <v>1465</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90">
      <c r="A40" s="277"/>
      <c r="B40" s="644" t="s">
        <v>168</v>
      </c>
      <c r="C40" s="645"/>
      <c r="D40" s="601" t="s">
        <v>78</v>
      </c>
      <c r="E40" s="146">
        <v>260000</v>
      </c>
      <c r="F40" s="139" t="s">
        <v>555</v>
      </c>
      <c r="G40" s="53" t="s">
        <v>1467</v>
      </c>
      <c r="H40" s="399" t="s">
        <v>1468</v>
      </c>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795" t="s">
        <v>1466</v>
      </c>
      <c r="E41" s="795"/>
      <c r="F41" s="795"/>
      <c r="G41" s="795"/>
      <c r="H41" s="796"/>
      <c r="I41" s="39"/>
      <c r="J41" s="36"/>
      <c r="K41" s="7" t="str">
        <f>C41</f>
        <v>i. Specify source(s) of internally generated funds spent (for example, from taxes or user fees)</v>
      </c>
      <c r="L41" s="31"/>
      <c r="M41" s="31"/>
      <c r="N41" s="31"/>
      <c r="O41" s="34" t="str">
        <f>D41</f>
        <v>State Budget of Ukraine for 2011 ($136,000) and regional budgets ($124,000)</v>
      </c>
      <c r="P41" s="31"/>
      <c r="Q41" s="31"/>
      <c r="R41" s="31"/>
      <c r="S41" s="31"/>
      <c r="T41" s="20"/>
      <c r="U41" s="20"/>
      <c r="V41" s="20"/>
      <c r="W41" s="68"/>
      <c r="X41" s="68"/>
      <c r="Y41" s="69"/>
      <c r="Z41" s="86"/>
    </row>
    <row r="42" spans="1:26" s="143" customFormat="1" ht="60">
      <c r="A42" s="277"/>
      <c r="B42" s="644" t="s">
        <v>170</v>
      </c>
      <c r="C42" s="645"/>
      <c r="D42" s="601" t="s">
        <v>89</v>
      </c>
      <c r="E42" s="146">
        <v>0</v>
      </c>
      <c r="F42" s="139" t="s">
        <v>555</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260000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135">
      <c r="A48" s="277"/>
      <c r="B48" s="644" t="s">
        <v>180</v>
      </c>
      <c r="C48" s="645"/>
      <c r="D48" s="601" t="s">
        <v>78</v>
      </c>
      <c r="E48" s="146">
        <f>160532+311898</f>
        <v>472430</v>
      </c>
      <c r="F48" s="139" t="s">
        <v>555</v>
      </c>
      <c r="G48" s="55" t="s">
        <v>1470</v>
      </c>
      <c r="H48" s="279" t="s">
        <v>1471</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5" t="s">
        <v>1469</v>
      </c>
      <c r="E49" s="755"/>
      <c r="F49" s="755"/>
      <c r="G49" s="755"/>
      <c r="H49" s="756"/>
      <c r="I49" s="148"/>
      <c r="J49" s="36"/>
      <c r="K49" s="7" t="str">
        <f>C49</f>
        <v xml:space="preserve">i. Specify source(s) of in-kind donations </v>
      </c>
      <c r="L49" s="31"/>
      <c r="M49" s="31"/>
      <c r="N49" s="31"/>
      <c r="O49" s="34" t="str">
        <f>D49</f>
        <v>USAID/Washington</v>
      </c>
      <c r="P49" s="31"/>
      <c r="Q49" s="31"/>
      <c r="R49" s="31"/>
      <c r="S49" s="31"/>
      <c r="T49" s="20"/>
      <c r="U49" s="20"/>
      <c r="V49" s="20"/>
      <c r="W49" s="68"/>
      <c r="X49" s="68"/>
      <c r="Y49" s="69"/>
      <c r="Z49" s="86"/>
    </row>
    <row r="50" spans="1:26" s="143" customFormat="1" ht="64.5" customHeight="1">
      <c r="A50" s="277"/>
      <c r="B50" s="644" t="s">
        <v>182</v>
      </c>
      <c r="C50" s="645"/>
      <c r="D50" s="601" t="s">
        <v>89</v>
      </c>
      <c r="E50" s="146">
        <v>0</v>
      </c>
      <c r="F50" s="139" t="s">
        <v>555</v>
      </c>
      <c r="G50" s="55"/>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555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472430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6.75" customHeight="1">
      <c r="A55" s="745" t="s">
        <v>186</v>
      </c>
      <c r="B55" s="746"/>
      <c r="C55" s="746"/>
      <c r="D55" s="746"/>
      <c r="E55" s="747"/>
      <c r="F55" s="149">
        <f>E44/(E44+E52)</f>
        <v>0.35498272872492936</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41.75" customHeight="1">
      <c r="A56" s="745" t="s">
        <v>188</v>
      </c>
      <c r="B56" s="1092"/>
      <c r="C56" s="1092"/>
      <c r="D56" s="1092"/>
      <c r="E56" s="1093"/>
      <c r="F56" s="149">
        <f>(E44+E52)/G29</f>
        <v>0.20345277777777779</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51.75" customHeight="1">
      <c r="A57" s="750" t="s">
        <v>190</v>
      </c>
      <c r="B57" s="751"/>
      <c r="C57" s="751"/>
      <c r="D57" s="751"/>
      <c r="E57" s="752"/>
      <c r="F57" s="592" t="s">
        <v>78</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77</v>
      </c>
      <c r="G59" s="741"/>
      <c r="H59" s="647"/>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ht="45">
      <c r="A60" s="204"/>
      <c r="B60" s="644" t="s">
        <v>192</v>
      </c>
      <c r="C60" s="644"/>
      <c r="D60" s="644"/>
      <c r="E60" s="644"/>
      <c r="F60" s="790" t="s">
        <v>1472</v>
      </c>
      <c r="G60" s="791"/>
      <c r="H60" s="792"/>
      <c r="I60" s="10"/>
      <c r="J60" s="36"/>
      <c r="K60" s="7"/>
      <c r="L60" s="31"/>
      <c r="M60" s="52">
        <f>E60</f>
        <v>0</v>
      </c>
      <c r="N60" s="31"/>
      <c r="O60" s="31"/>
      <c r="P60" s="31"/>
      <c r="Q60" s="7" t="str">
        <f>F60</f>
        <v>Ministry of Health, MCH Department in particular, and Oblast Health Administrations in collaboration with Oblast FP Centers</v>
      </c>
      <c r="R60" s="34" t="str">
        <f>B60</f>
        <v>a. Specify entity</v>
      </c>
      <c r="S60" s="31"/>
      <c r="T60" s="20"/>
      <c r="U60" s="20"/>
      <c r="V60" s="20"/>
      <c r="W60" s="68"/>
      <c r="X60" s="68"/>
      <c r="Y60" s="69"/>
      <c r="Z60" s="86"/>
    </row>
    <row r="61" spans="1:26" s="143" customFormat="1">
      <c r="A61" s="568"/>
      <c r="B61" s="567"/>
      <c r="C61" s="644" t="s">
        <v>193</v>
      </c>
      <c r="D61" s="644"/>
      <c r="E61" s="645"/>
      <c r="F61" s="646" t="s">
        <v>89</v>
      </c>
      <c r="G61" s="741"/>
      <c r="H61" s="647"/>
      <c r="I61" s="10"/>
      <c r="J61" s="36"/>
      <c r="K61" s="7"/>
      <c r="L61" s="31"/>
      <c r="M61" s="31"/>
      <c r="N61" s="31"/>
      <c r="O61" s="31"/>
      <c r="P61" s="31"/>
      <c r="Q61" s="7" t="str">
        <f>F61</f>
        <v>No</v>
      </c>
      <c r="R61" s="34" t="str">
        <f>C61</f>
        <v>i. Is this a parastatal?</v>
      </c>
      <c r="S61" s="31"/>
      <c r="T61" s="20"/>
      <c r="U61" s="20"/>
      <c r="V61" s="20"/>
      <c r="W61" s="68"/>
      <c r="X61" s="68"/>
      <c r="Y61" s="69"/>
      <c r="Z61" s="86"/>
    </row>
    <row r="62" spans="1:26" s="143" customFormat="1" ht="210.75" thickBot="1">
      <c r="A62" s="742" t="s">
        <v>194</v>
      </c>
      <c r="B62" s="633"/>
      <c r="C62" s="634"/>
      <c r="D62" s="966" t="s">
        <v>1640</v>
      </c>
      <c r="E62" s="967"/>
      <c r="F62" s="967"/>
      <c r="G62" s="967"/>
      <c r="H62" s="968"/>
      <c r="I62" s="599"/>
      <c r="J62" s="36"/>
      <c r="K62" s="7" t="str">
        <f>A62</f>
        <v xml:space="preserve">B14. Please note any additional comments about finance and procurement.
</v>
      </c>
      <c r="L62" s="31"/>
      <c r="M62" s="31"/>
      <c r="N62" s="31"/>
      <c r="O62" s="7" t="str">
        <f>D62</f>
        <v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89</v>
      </c>
      <c r="H66" s="284" t="s">
        <v>89</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89</v>
      </c>
      <c r="H67" s="284"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89</v>
      </c>
      <c r="H68" s="284" t="s">
        <v>89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89</v>
      </c>
      <c r="G69" s="571" t="s">
        <v>89</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89</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89</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78</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89</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887" t="s">
        <v>1474</v>
      </c>
      <c r="E77" s="887"/>
      <c r="F77" s="583" t="s">
        <v>1474</v>
      </c>
      <c r="G77" s="571" t="s">
        <v>89</v>
      </c>
      <c r="H77" s="284" t="s">
        <v>89</v>
      </c>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90.75" thickBot="1">
      <c r="A78" s="731" t="s">
        <v>214</v>
      </c>
      <c r="B78" s="700"/>
      <c r="C78" s="732"/>
      <c r="D78" s="966" t="s">
        <v>1475</v>
      </c>
      <c r="E78" s="967"/>
      <c r="F78" s="967"/>
      <c r="G78" s="967"/>
      <c r="H78" s="968"/>
      <c r="I78" s="599"/>
      <c r="J78" s="36"/>
      <c r="K78" s="7" t="str">
        <f>A78</f>
        <v>C2. Please note any comments about the commodities offered.</v>
      </c>
      <c r="L78" s="31"/>
      <c r="M78" s="31"/>
      <c r="N78" s="31"/>
      <c r="O78" s="7" t="str">
        <f>D78</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89</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c r="D83" s="722"/>
      <c r="E83" s="723"/>
      <c r="F83" s="574"/>
      <c r="G83" s="724"/>
      <c r="H83" s="725"/>
      <c r="I83" s="17"/>
      <c r="J83" s="40">
        <f>G83</f>
        <v>0</v>
      </c>
      <c r="K83" s="7" t="str">
        <f>B83</f>
        <v>a</v>
      </c>
      <c r="L83" s="31"/>
      <c r="M83" s="41">
        <f>E83</f>
        <v>0</v>
      </c>
      <c r="N83" s="31"/>
      <c r="O83" s="31"/>
      <c r="P83" s="31"/>
      <c r="Q83" s="31"/>
      <c r="R83" s="7"/>
      <c r="S83" s="7">
        <f>D83</f>
        <v>0</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794" t="s">
        <v>560</v>
      </c>
      <c r="F85" s="795"/>
      <c r="G85" s="795"/>
      <c r="H85" s="796"/>
      <c r="I85" s="17"/>
      <c r="J85" s="40"/>
      <c r="K85" s="7"/>
      <c r="L85" s="31"/>
      <c r="M85" s="41" t="str">
        <f>E85</f>
        <v>Commercial sector</v>
      </c>
      <c r="N85" s="41" t="str">
        <f>E85</f>
        <v>Commercial sector</v>
      </c>
      <c r="O85" s="31"/>
      <c r="P85" s="7"/>
      <c r="Q85" s="31"/>
      <c r="R85" s="7" t="str">
        <f>B85</f>
        <v>a. If yes, for which sectors (public, NGO, social marketing, commercial)?</v>
      </c>
      <c r="S85" s="31"/>
      <c r="T85" s="20"/>
      <c r="U85" s="20"/>
      <c r="V85" s="20"/>
      <c r="W85" s="68"/>
      <c r="X85" s="68"/>
      <c r="Y85" s="69"/>
      <c r="Z85" s="86"/>
    </row>
    <row r="86" spans="1:26" s="143" customFormat="1" ht="46.5" customHeight="1">
      <c r="A86" s="204"/>
      <c r="B86" s="644" t="s">
        <v>225</v>
      </c>
      <c r="C86" s="644"/>
      <c r="D86" s="645"/>
      <c r="E86" s="794" t="s">
        <v>1476</v>
      </c>
      <c r="F86" s="795"/>
      <c r="G86" s="795"/>
      <c r="H86" s="796"/>
      <c r="I86" s="17"/>
      <c r="J86" s="40"/>
      <c r="K86" s="7"/>
      <c r="L86" s="31"/>
      <c r="M86" s="41" t="str">
        <f>E86</f>
        <v>There is no VAT for medical drug importation. However, there is a sales tax (10%) according to the January 2012 Cabinet of Ministers regulation. In addition, there is an import taxation for medical devices.</v>
      </c>
      <c r="N86" s="41" t="str">
        <f>E86</f>
        <v>There is no VAT for medical drug importation. However, there is a sales tax (10%) according to the January 2012 Cabinet of Ministers regulation. In addition, there is an import taxation for medical devices.</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30">
      <c r="A88" s="204"/>
      <c r="B88" s="644" t="s">
        <v>227</v>
      </c>
      <c r="C88" s="644"/>
      <c r="D88" s="794" t="s">
        <v>1477</v>
      </c>
      <c r="E88" s="795"/>
      <c r="F88" s="795"/>
      <c r="G88" s="795"/>
      <c r="H88" s="796"/>
      <c r="I88" s="17"/>
      <c r="J88" s="40"/>
      <c r="K88" s="7" t="str">
        <f>B88</f>
        <v>a. If yes, describe the policies.</v>
      </c>
      <c r="L88" s="31"/>
      <c r="M88" s="31"/>
      <c r="N88" s="33"/>
      <c r="O88" s="34" t="str">
        <f>D88</f>
        <v xml:space="preserve">The Ukraine law "On Advertising", article 21 does not allow advertising of prescription-based medicines, including contraceptives. </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ht="45">
      <c r="A90" s="204"/>
      <c r="B90" s="644" t="s">
        <v>227</v>
      </c>
      <c r="C90" s="644"/>
      <c r="D90" s="794" t="s">
        <v>1478</v>
      </c>
      <c r="E90" s="795"/>
      <c r="F90" s="795"/>
      <c r="G90" s="795"/>
      <c r="H90" s="796"/>
      <c r="I90" s="17"/>
      <c r="J90" s="40"/>
      <c r="K90" s="7" t="str">
        <f>B90</f>
        <v>a. If yes, describe the policies.</v>
      </c>
      <c r="L90" s="31"/>
      <c r="M90" s="31"/>
      <c r="N90" s="33"/>
      <c r="O90" s="34" t="str">
        <f>D90</f>
        <v xml:space="preserve">Drugs (including contraceptives) are exempted from the payment of VAT in Ukraine. Also, private companies have to be registered and licensed. This is a protection against counterfeit drugs. </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90">
      <c r="A94" s="290"/>
      <c r="B94" s="204" t="s">
        <v>222</v>
      </c>
      <c r="C94" s="791" t="s">
        <v>1479</v>
      </c>
      <c r="D94" s="861"/>
      <c r="E94" s="862" t="s">
        <v>1480</v>
      </c>
      <c r="F94" s="862"/>
      <c r="G94" s="862" t="s">
        <v>1481</v>
      </c>
      <c r="H94" s="863"/>
      <c r="I94" s="593"/>
      <c r="J94" s="40" t="str">
        <f>G94</f>
        <v>Licensed pharmacies sell hormonals based on a doctor's prescription.</v>
      </c>
      <c r="K94" s="7"/>
      <c r="L94" s="31"/>
      <c r="M94" s="41" t="str">
        <f>E94</f>
        <v xml:space="preserve">Clinics can either dispense or prescribe these methods for purchase in state pharmacies. The prescriptions are written by doctors; midwives and nurses are not allowed to write prescriptions. </v>
      </c>
      <c r="N94" s="31"/>
      <c r="O94" s="7"/>
      <c r="P94" s="7" t="str">
        <f>C94</f>
        <v xml:space="preserve">All hormonal methods </v>
      </c>
      <c r="Q94" s="31"/>
      <c r="R94" s="31"/>
      <c r="S94" s="31"/>
      <c r="T94" s="20"/>
      <c r="U94" s="75" t="str">
        <f>E94</f>
        <v xml:space="preserve">Clinics can either dispense or prescribe these methods for purchase in state pharmacies. The prescriptions are written by doctors; midwives and nurses are not allowed to write prescriptions. </v>
      </c>
      <c r="V94" s="20"/>
      <c r="W94" s="68"/>
      <c r="X94" s="68"/>
      <c r="Y94" s="69"/>
      <c r="Z94" s="86"/>
    </row>
    <row r="95" spans="1:26" s="143" customFormat="1" ht="60">
      <c r="A95" s="290"/>
      <c r="B95" s="204" t="s">
        <v>234</v>
      </c>
      <c r="C95" s="791" t="s">
        <v>830</v>
      </c>
      <c r="D95" s="861"/>
      <c r="E95" s="862" t="s">
        <v>1482</v>
      </c>
      <c r="F95" s="862"/>
      <c r="G95" s="862" t="s">
        <v>1483</v>
      </c>
      <c r="H95" s="863"/>
      <c r="I95" s="593"/>
      <c r="J95" s="40" t="str">
        <f>G95</f>
        <v>Only specially trained ob-gyns can insert IUDs. Family doctors can only prescribe IUDs.</v>
      </c>
      <c r="K95" s="7"/>
      <c r="L95" s="31"/>
      <c r="M95" s="41" t="str">
        <f>E95</f>
        <v>Only specially trained ob-gyns can insert IUDs. Family doctors can only prescribe IUDs. Midwives and nurses cannot prescribe them.</v>
      </c>
      <c r="N95" s="31"/>
      <c r="O95" s="7"/>
      <c r="P95" s="7" t="str">
        <f>C95</f>
        <v>IUDs</v>
      </c>
      <c r="Q95" s="31"/>
      <c r="R95" s="31"/>
      <c r="S95" s="31"/>
      <c r="T95" s="20"/>
      <c r="U95" s="75" t="str">
        <f>E95</f>
        <v>Only specially trained ob-gyns can insert IUDs. Family doctors can only prescribe IUDs. Midwives and nurses cannot prescribe them.</v>
      </c>
      <c r="V95" s="20"/>
      <c r="W95" s="68"/>
      <c r="X95" s="68"/>
      <c r="Y95" s="69"/>
      <c r="Z95" s="86"/>
    </row>
    <row r="96" spans="1:26" s="143" customFormat="1" ht="60.75" thickBot="1">
      <c r="A96" s="290"/>
      <c r="B96" s="205" t="s">
        <v>235</v>
      </c>
      <c r="C96" s="1046" t="s">
        <v>623</v>
      </c>
      <c r="D96" s="1047"/>
      <c r="E96" s="1048" t="s">
        <v>1484</v>
      </c>
      <c r="F96" s="1048"/>
      <c r="G96" s="692" t="s">
        <v>1485</v>
      </c>
      <c r="H96" s="693"/>
      <c r="I96" s="593"/>
      <c r="J96" s="40" t="str">
        <f>G96</f>
        <v>Licensed pharmacies can sell the injectable, but the injection can be given only under strict supervision of a medical professional.</v>
      </c>
      <c r="K96" s="7"/>
      <c r="L96" s="31"/>
      <c r="M96" s="41" t="str">
        <f>E96</f>
        <v>Nurses and midwives can provide the Depo injections, in a health facility, upon the recommendation from a doctor.</v>
      </c>
      <c r="N96" s="31"/>
      <c r="O96" s="7"/>
      <c r="P96" s="7" t="str">
        <f>C96</f>
        <v>Injectables</v>
      </c>
      <c r="Q96" s="31"/>
      <c r="R96" s="31"/>
      <c r="S96" s="31"/>
      <c r="T96" s="20"/>
      <c r="U96" s="75" t="str">
        <f>E96</f>
        <v>Nurses and midwives can provide the Depo injections, in a health facility, upon the recommendation from a doctor.</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89</v>
      </c>
      <c r="H113" s="647"/>
      <c r="I113" s="43"/>
      <c r="J113" s="40" t="str">
        <f t="shared" si="3"/>
        <v>No</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89</v>
      </c>
      <c r="H114" s="647"/>
      <c r="I114" s="43"/>
      <c r="J114" s="40" t="str">
        <f t="shared" si="3"/>
        <v>No</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78</v>
      </c>
      <c r="H116" s="647"/>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2009</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790" t="s">
        <v>1486</v>
      </c>
      <c r="E121" s="791"/>
      <c r="F121" s="791"/>
      <c r="G121" s="791"/>
      <c r="H121" s="792"/>
      <c r="I121" s="43"/>
      <c r="J121" s="30"/>
      <c r="K121" s="7" t="str">
        <f>A121</f>
        <v xml:space="preserve">D10. Name of the list(s)
</v>
      </c>
      <c r="L121" s="7"/>
      <c r="M121" s="31"/>
      <c r="N121" s="31"/>
      <c r="O121" s="7" t="str">
        <f>D121</f>
        <v>National Essential Medicine List</v>
      </c>
      <c r="P121" s="31"/>
      <c r="Q121" s="1"/>
      <c r="R121" s="31"/>
      <c r="S121" s="32"/>
      <c r="T121" s="2"/>
      <c r="U121" s="2"/>
      <c r="V121" s="2"/>
      <c r="W121" s="57"/>
      <c r="X121" s="57"/>
      <c r="Y121" s="1"/>
      <c r="Z121" s="92"/>
    </row>
    <row r="122" spans="1:26" s="209" customFormat="1" ht="34.5" customHeight="1">
      <c r="A122" s="652" t="s">
        <v>260</v>
      </c>
      <c r="B122" s="644"/>
      <c r="C122" s="645"/>
      <c r="D122" s="790" t="s">
        <v>1487</v>
      </c>
      <c r="E122" s="791"/>
      <c r="F122" s="791"/>
      <c r="G122" s="791"/>
      <c r="H122" s="792"/>
      <c r="I122" s="43"/>
      <c r="J122" s="30"/>
      <c r="K122" s="7" t="str">
        <f>A122</f>
        <v xml:space="preserve">D11. Notes about the list(s)
</v>
      </c>
      <c r="L122" s="7"/>
      <c r="M122" s="31"/>
      <c r="N122" s="31"/>
      <c r="O122" s="7" t="str">
        <f>D122</f>
        <v>Condoms and IUDs are not part of this list as Ukrainian legislation considers them to be medical devices. A list of essential medical devices does not exist.</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2005</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90.75" thickBot="1">
      <c r="A129" s="204" t="s">
        <v>267</v>
      </c>
      <c r="B129" s="644" t="s">
        <v>268</v>
      </c>
      <c r="C129" s="645"/>
      <c r="D129" s="659" t="s">
        <v>1488</v>
      </c>
      <c r="E129" s="660"/>
      <c r="F129" s="660"/>
      <c r="G129" s="660"/>
      <c r="H129" s="661"/>
      <c r="I129" s="43"/>
      <c r="J129" s="30"/>
      <c r="K129" s="7" t="str">
        <f>B129</f>
        <v>f. Notes about the Poverty Reduction Strategy Paper</v>
      </c>
      <c r="L129" s="7"/>
      <c r="M129" s="31"/>
      <c r="N129" s="31"/>
      <c r="O129" s="7" t="str">
        <f>D129</f>
        <v>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99</v>
      </c>
      <c r="H131" s="658"/>
      <c r="I131" s="599"/>
      <c r="J131" s="40" t="str">
        <f>G131</f>
        <v>Don't know</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99</v>
      </c>
      <c r="H133" s="647"/>
      <c r="I133" s="599"/>
      <c r="J133" s="40" t="str">
        <f t="shared" ref="J133:J141" si="5">G133</f>
        <v>Don't know</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96</v>
      </c>
      <c r="H135" s="647"/>
      <c r="I135" s="599"/>
      <c r="J135" s="40" t="str">
        <f t="shared" si="5"/>
        <v>N/A</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99</v>
      </c>
      <c r="H137" s="647"/>
      <c r="I137" s="599"/>
      <c r="J137" s="40" t="str">
        <f t="shared" si="5"/>
        <v>Don't know</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99</v>
      </c>
      <c r="H138" s="647"/>
      <c r="I138" s="599"/>
      <c r="J138" s="40" t="str">
        <f t="shared" si="5"/>
        <v>Don't know</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96</v>
      </c>
      <c r="G142" s="650"/>
      <c r="H142" s="651"/>
      <c r="I142" s="599"/>
      <c r="J142" s="40"/>
      <c r="K142" s="7"/>
      <c r="L142" s="31"/>
      <c r="M142" s="7"/>
      <c r="N142" s="31"/>
      <c r="O142" s="31"/>
      <c r="P142" s="31"/>
      <c r="Q142" s="7" t="str">
        <f>F142</f>
        <v>N/A</v>
      </c>
      <c r="R142" s="7" t="str">
        <f>B142</f>
        <v xml:space="preserve">j. Time period of reports reviewed
(mm/yy - mm/yy) (for example, reports from 1/11-12/11) </v>
      </c>
      <c r="S142" s="31"/>
      <c r="T142" s="20"/>
      <c r="U142" s="20"/>
      <c r="V142" s="20"/>
      <c r="W142" s="68"/>
      <c r="X142" s="68"/>
      <c r="Y142" s="69"/>
      <c r="Z142" s="86"/>
    </row>
    <row r="143" spans="1:26" s="143" customFormat="1" ht="105">
      <c r="A143" s="204"/>
      <c r="B143" s="644" t="s">
        <v>273</v>
      </c>
      <c r="C143" s="644"/>
      <c r="D143" s="644"/>
      <c r="E143" s="644"/>
      <c r="F143" s="790" t="s">
        <v>1489</v>
      </c>
      <c r="G143" s="791"/>
      <c r="H143" s="792"/>
      <c r="I143" s="599"/>
      <c r="J143" s="40"/>
      <c r="K143" s="7"/>
      <c r="L143" s="7"/>
      <c r="M143" s="31"/>
      <c r="N143" s="31"/>
      <c r="O143" s="31"/>
      <c r="P143" s="31"/>
      <c r="Q143" s="7" t="str">
        <f>F143</f>
        <v>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99</v>
      </c>
      <c r="H146" s="636"/>
      <c r="I146" s="50"/>
      <c r="J146" s="80" t="str">
        <f>G146</f>
        <v>Don't know</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315.75" thickBot="1">
      <c r="A147" s="637" t="s">
        <v>277</v>
      </c>
      <c r="B147" s="638"/>
      <c r="C147" s="639"/>
      <c r="D147" s="979" t="s">
        <v>1490</v>
      </c>
      <c r="E147" s="980"/>
      <c r="F147" s="980"/>
      <c r="G147" s="980"/>
      <c r="H147" s="981"/>
      <c r="I147" s="599"/>
      <c r="J147" s="40"/>
      <c r="K147" s="7" t="str">
        <f>A147</f>
        <v xml:space="preserve">F. Please note any overall comments about challenges and/or successes with contraceptive security in your country.
</v>
      </c>
      <c r="L147" s="31"/>
      <c r="M147" s="31"/>
      <c r="N147" s="31"/>
      <c r="O147" s="7" t="str">
        <f>D147</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B00-000000000000}">
      <formula1>$Y$1:$Y$14</formula1>
    </dataValidation>
    <dataValidation type="list" allowBlank="1" showInputMessage="1" showErrorMessage="1" error="Please choose from the dropdown list." sqref="H24" xr:uid="{00000000-0002-0000-2B00-000001000000}">
      <formula1>$O$1:$O$7</formula1>
    </dataValidation>
    <dataValidation type="list" allowBlank="1" showInputMessage="1" showErrorMessage="1" error="Please choose from the dropdown list." sqref="F59:H59" xr:uid="{00000000-0002-0000-2B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B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B00-000004000000}">
      <formula1>$W$1:$W$5</formula1>
    </dataValidation>
    <dataValidation type="list" allowBlank="1" showInputMessage="1" showErrorMessage="1" error="Please choose from the dropdown list." sqref="F57 D42 D48 H37 D50:D51 D40 H31:H32 F61 F83:G83 F84 G140:H140 D67:D76 H87 G109:G118 G104:G106 H99:H101 D99:D101 H91 H89 G145:G146 F66:H76 D26 D16:D23 H25 G133:G139 G141 G125:G128" xr:uid="{00000000-0002-0000-2B00-000005000000}">
      <formula1>$W$1:$W$5</formula1>
    </dataValidation>
  </dataValidations>
  <hyperlinks>
    <hyperlink ref="A5:C5" location="Introduction!R10" display="To jump to the Introduction sheet, click here." xr:uid="{00000000-0004-0000-2B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1641</v>
      </c>
      <c r="B8" s="800"/>
      <c r="C8" s="800"/>
      <c r="D8" s="1077"/>
      <c r="E8" s="1077"/>
      <c r="F8" s="1077"/>
      <c r="G8" s="1077"/>
      <c r="H8" s="1077"/>
      <c r="I8" s="599"/>
      <c r="J8" s="54">
        <f>G8</f>
        <v>0</v>
      </c>
      <c r="K8" s="7" t="str">
        <f>A8</f>
        <v>Country: Yemen</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1491</v>
      </c>
      <c r="E13" s="679"/>
      <c r="F13" s="679"/>
      <c r="G13" s="679"/>
      <c r="H13" s="680"/>
      <c r="I13" s="599"/>
      <c r="J13" s="35"/>
      <c r="K13" s="7" t="str">
        <f>B13</f>
        <v>a. What is the name of the committee?</v>
      </c>
      <c r="L13" s="41" t="str">
        <f>D13</f>
        <v>Commodity Security group, a sub-group of RH technical committee</v>
      </c>
      <c r="M13" s="31"/>
      <c r="N13" s="31"/>
      <c r="O13" s="34" t="str">
        <f>D13</f>
        <v>Commodity Security group, a sub-group of RH technical committee</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1492</v>
      </c>
      <c r="G15" s="650"/>
      <c r="H15" s="651"/>
      <c r="I15" s="599"/>
      <c r="J15" s="35"/>
      <c r="K15" s="7" t="str">
        <f t="shared" ref="K15:K23" si="0">B15</f>
        <v>a. Social marketing</v>
      </c>
      <c r="L15" s="31"/>
      <c r="M15" s="31"/>
      <c r="N15" s="31"/>
      <c r="O15" s="7"/>
      <c r="P15" s="31"/>
      <c r="Q15" s="7" t="str">
        <f t="shared" ref="Q15:Q23" si="1">F15</f>
        <v>Marie Stopes International - Yemen (MSI-Y)</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1493</v>
      </c>
      <c r="G16" s="650"/>
      <c r="H16" s="651"/>
      <c r="I16" s="599"/>
      <c r="J16" s="35"/>
      <c r="K16" s="7" t="str">
        <f t="shared" si="0"/>
        <v>b. NGO (for example: service delivery, advocacy, Planned Parenthood affiliate, Marie Stopes affiliate, faith-based organizations, etc.)</v>
      </c>
      <c r="L16" s="31"/>
      <c r="M16" s="31"/>
      <c r="N16" s="31"/>
      <c r="O16" s="7"/>
      <c r="P16" s="31"/>
      <c r="Q16" s="7" t="str">
        <f t="shared" si="1"/>
        <v>Yemen Family Care Association and Yamaan (a local NGO franchising from MSI-Y)</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1494</v>
      </c>
      <c r="G18" s="650"/>
      <c r="H18" s="651"/>
      <c r="I18" s="599"/>
      <c r="J18" s="35"/>
      <c r="K18" s="7" t="str">
        <f t="shared" si="0"/>
        <v>d. Donors</v>
      </c>
      <c r="L18" s="31"/>
      <c r="M18" s="31"/>
      <c r="N18" s="31"/>
      <c r="O18" s="7"/>
      <c r="P18" s="31"/>
      <c r="Q18" s="7" t="str">
        <f t="shared" si="1"/>
        <v>Deutsche Gesellschaft fur Internationale Zusammenarbeit (GIZ)</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1495</v>
      </c>
      <c r="G20" s="650"/>
      <c r="H20" s="651"/>
      <c r="I20" s="599"/>
      <c r="J20" s="35"/>
      <c r="K20" s="7" t="str">
        <f t="shared" si="0"/>
        <v>f. Ministry of Health (for example: logistics, reproductive health, family planning, maternal and child health, HIV/AIDS, pharmacy units, etc.)</v>
      </c>
      <c r="L20" s="31"/>
      <c r="M20" s="31"/>
      <c r="N20" s="31"/>
      <c r="O20" s="7"/>
      <c r="P20" s="31"/>
      <c r="Q20" s="28" t="str">
        <f t="shared" si="1"/>
        <v>Supply Director, Director General of Reproductive Health, National Drug Program</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1496</v>
      </c>
      <c r="G21" s="650"/>
      <c r="H21" s="651"/>
      <c r="I21" s="599"/>
      <c r="J21" s="35"/>
      <c r="K21" s="7" t="str">
        <f t="shared" si="0"/>
        <v>g. Central Medical Store or Central Warehouse</v>
      </c>
      <c r="L21" s="31"/>
      <c r="M21" s="31"/>
      <c r="N21" s="31"/>
      <c r="O21" s="7"/>
      <c r="P21" s="31"/>
      <c r="Q21" s="7" t="str">
        <f t="shared" si="1"/>
        <v>Two central warehouses</v>
      </c>
      <c r="R21" s="31"/>
      <c r="S21" s="31"/>
      <c r="T21" s="20"/>
      <c r="U21" s="20"/>
      <c r="V21" s="20"/>
      <c r="W21" s="68"/>
      <c r="X21" s="68"/>
      <c r="Y21" s="69"/>
      <c r="Z21" s="86"/>
    </row>
    <row r="22" spans="1:134" s="143" customFormat="1">
      <c r="A22" s="204"/>
      <c r="B22" s="713" t="s">
        <v>139</v>
      </c>
      <c r="C22" s="713"/>
      <c r="D22" s="570" t="s">
        <v>89</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89</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78</v>
      </c>
      <c r="E26" s="180" t="s">
        <v>144</v>
      </c>
      <c r="F26" s="137" t="s">
        <v>1497</v>
      </c>
      <c r="G26" s="181" t="s">
        <v>145</v>
      </c>
      <c r="H26" s="272" t="s">
        <v>1498</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v>2000000</v>
      </c>
      <c r="H29" s="765"/>
      <c r="I29" s="10"/>
      <c r="J29" s="54">
        <f>G29</f>
        <v>2000000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1569</v>
      </c>
      <c r="F30" s="183" t="s">
        <v>152</v>
      </c>
      <c r="G30" s="766" t="s">
        <v>1499</v>
      </c>
      <c r="H30" s="767"/>
      <c r="I30" s="10"/>
      <c r="J30" s="54" t="str">
        <f>G30</f>
        <v>An RH Consultant</v>
      </c>
      <c r="K30" s="7"/>
      <c r="L30" s="31"/>
      <c r="M30" s="51" t="str">
        <f>E30</f>
        <v>01/11 - 12/11</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0</v>
      </c>
      <c r="F35" s="146" t="s">
        <v>1569</v>
      </c>
      <c r="G35" s="190"/>
      <c r="H35" s="280"/>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v>0</v>
      </c>
      <c r="B38" s="644"/>
      <c r="C38" s="644"/>
      <c r="D38" s="644"/>
      <c r="E38" s="644"/>
      <c r="F38" s="644"/>
      <c r="G38" s="644"/>
      <c r="H38" s="653"/>
      <c r="I38" s="598"/>
      <c r="J38" s="36"/>
      <c r="K38" s="7"/>
      <c r="L38" s="31"/>
      <c r="M38" s="31"/>
      <c r="N38" s="31"/>
      <c r="O38" s="31"/>
      <c r="P38" s="31"/>
      <c r="Q38" s="31"/>
      <c r="R38" s="31"/>
      <c r="S38" s="31"/>
      <c r="T38" s="20"/>
      <c r="U38" s="20"/>
      <c r="V38" s="20"/>
      <c r="W38" s="68"/>
      <c r="X38" s="72">
        <f>A38</f>
        <v>0</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39" t="s">
        <v>1569</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39" t="s">
        <v>1569</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30">
      <c r="A48" s="277"/>
      <c r="B48" s="644" t="s">
        <v>180</v>
      </c>
      <c r="C48" s="645"/>
      <c r="D48" s="601" t="s">
        <v>78</v>
      </c>
      <c r="E48" s="146">
        <v>1000000</v>
      </c>
      <c r="F48" s="139" t="s">
        <v>1569</v>
      </c>
      <c r="G48" s="140" t="s">
        <v>1500</v>
      </c>
      <c r="H48" s="279" t="s">
        <v>1501</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552</v>
      </c>
      <c r="E49" s="755"/>
      <c r="F49" s="755"/>
      <c r="G49" s="755"/>
      <c r="H49" s="756"/>
      <c r="I49" s="148"/>
      <c r="J49" s="36"/>
      <c r="K49" s="7" t="str">
        <f>C49</f>
        <v xml:space="preserve">i. Specify source(s) of in-kind donations </v>
      </c>
      <c r="L49" s="31"/>
      <c r="M49" s="31"/>
      <c r="N49" s="31"/>
      <c r="O49" s="34" t="str">
        <f>D49</f>
        <v>UNFPA</v>
      </c>
      <c r="P49" s="31"/>
      <c r="Q49" s="31"/>
      <c r="R49" s="31"/>
      <c r="S49" s="31"/>
      <c r="T49" s="20"/>
      <c r="U49" s="20"/>
      <c r="V49" s="20"/>
      <c r="W49" s="68"/>
      <c r="X49" s="68"/>
      <c r="Y49" s="69"/>
      <c r="Z49" s="86"/>
    </row>
    <row r="50" spans="1:26" s="143" customFormat="1" ht="30">
      <c r="A50" s="277"/>
      <c r="B50" s="644" t="s">
        <v>182</v>
      </c>
      <c r="C50" s="645"/>
      <c r="D50" s="601" t="s">
        <v>99</v>
      </c>
      <c r="E50" s="146"/>
      <c r="F50" s="139" t="s">
        <v>1569</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99</v>
      </c>
      <c r="E51" s="146"/>
      <c r="F51" s="139" t="s">
        <v>1569</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75">
      <c r="A52" s="277"/>
      <c r="B52" s="644" t="s">
        <v>184</v>
      </c>
      <c r="C52" s="645"/>
      <c r="D52" s="193"/>
      <c r="E52" s="147">
        <f>E48+E50+E51</f>
        <v>1000000</v>
      </c>
      <c r="F52" s="194"/>
      <c r="G52" s="194"/>
      <c r="H52" s="280" t="s">
        <v>903</v>
      </c>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0.5</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78</v>
      </c>
      <c r="G57" s="748" t="s">
        <v>1502</v>
      </c>
      <c r="H57" s="749"/>
      <c r="I57" s="10"/>
      <c r="J57" s="40" t="str">
        <f>G57</f>
        <v xml:space="preserve">Funding was provided by UNFPA only. 
</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99</v>
      </c>
      <c r="E66" s="728"/>
      <c r="F66" s="571" t="s">
        <v>78</v>
      </c>
      <c r="G66" s="571" t="s">
        <v>78</v>
      </c>
      <c r="H66" s="284"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99</v>
      </c>
      <c r="E67" s="728"/>
      <c r="F67" s="571" t="s">
        <v>78</v>
      </c>
      <c r="G67" s="571" t="s">
        <v>78</v>
      </c>
      <c r="H67" s="284"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99</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99</v>
      </c>
      <c r="E69" s="728"/>
      <c r="F69" s="571" t="s">
        <v>78</v>
      </c>
      <c r="G69" s="571" t="s">
        <v>78</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99</v>
      </c>
      <c r="E70" s="728"/>
      <c r="F70" s="571" t="s">
        <v>78</v>
      </c>
      <c r="G70" s="571" t="s">
        <v>78</v>
      </c>
      <c r="H70" s="284"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99</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99</v>
      </c>
      <c r="E72" s="728"/>
      <c r="F72" s="571" t="s">
        <v>89</v>
      </c>
      <c r="G72" s="571" t="s">
        <v>89</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99</v>
      </c>
      <c r="E73" s="728"/>
      <c r="F73" s="571" t="s">
        <v>89</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99</v>
      </c>
      <c r="E74" s="728"/>
      <c r="F74" s="571" t="s">
        <v>78</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99</v>
      </c>
      <c r="E75" s="728"/>
      <c r="F75" s="571" t="s">
        <v>78</v>
      </c>
      <c r="G75" s="571" t="s">
        <v>89</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99</v>
      </c>
      <c r="E76" s="728"/>
      <c r="F76" s="571" t="s">
        <v>89</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45.75" thickBot="1">
      <c r="A78" s="731" t="s">
        <v>214</v>
      </c>
      <c r="B78" s="700"/>
      <c r="C78" s="732"/>
      <c r="D78" s="659" t="s">
        <v>1503</v>
      </c>
      <c r="E78" s="660"/>
      <c r="F78" s="660"/>
      <c r="G78" s="660"/>
      <c r="H78" s="661"/>
      <c r="I78" s="599"/>
      <c r="J78" s="36"/>
      <c r="K78" s="7" t="str">
        <f>A78</f>
        <v>C2. Please note any comments about the commodities offered.</v>
      </c>
      <c r="L78" s="31"/>
      <c r="M78" s="31"/>
      <c r="N78" s="31"/>
      <c r="O78" s="7" t="str">
        <f>D78</f>
        <v>The commercial sector information was not filled in this year. Last year, though, all methods were reported to be offered in the commercial sector except for female condoms, emergency contraceptives, and CycleBeads.</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t="s">
        <v>779</v>
      </c>
      <c r="D83" s="722" t="s">
        <v>1642</v>
      </c>
      <c r="E83" s="723"/>
      <c r="F83" s="574" t="s">
        <v>78</v>
      </c>
      <c r="G83" s="724" t="s">
        <v>78</v>
      </c>
      <c r="H83" s="725"/>
      <c r="I83" s="17"/>
      <c r="J83" s="40" t="str">
        <f>G83</f>
        <v>Yes</v>
      </c>
      <c r="K83" s="7" t="str">
        <f>B83</f>
        <v>a</v>
      </c>
      <c r="L83" s="31"/>
      <c r="M83" s="41">
        <f>E83</f>
        <v>0</v>
      </c>
      <c r="N83" s="31"/>
      <c r="O83" s="31"/>
      <c r="P83" s="31"/>
      <c r="Q83" s="31"/>
      <c r="R83" s="7"/>
      <c r="S83" s="7" t="str">
        <f>D83</f>
        <v>2011- 2015</v>
      </c>
      <c r="T83" s="20"/>
      <c r="U83" s="20"/>
      <c r="V83" s="20"/>
      <c r="W83" s="68"/>
      <c r="X83" s="68"/>
      <c r="Y83" s="69"/>
      <c r="Z83" s="86"/>
    </row>
    <row r="84" spans="1:26" s="143" customFormat="1" ht="30">
      <c r="A84" s="705" t="s">
        <v>223</v>
      </c>
      <c r="B84" s="706"/>
      <c r="C84" s="706"/>
      <c r="D84" s="706"/>
      <c r="E84" s="706"/>
      <c r="F84" s="707" t="s">
        <v>89</v>
      </c>
      <c r="G84" s="708"/>
      <c r="H84" s="709"/>
      <c r="I84" s="17"/>
      <c r="J84" s="40"/>
      <c r="K84" s="7"/>
      <c r="L84" s="31"/>
      <c r="M84" s="31"/>
      <c r="N84" s="31"/>
      <c r="O84" s="31"/>
      <c r="P84" s="31"/>
      <c r="Q84" s="34" t="str">
        <f>F84</f>
        <v>No</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96</v>
      </c>
      <c r="F85" s="679"/>
      <c r="G85" s="679"/>
      <c r="H85" s="680"/>
      <c r="I85" s="17"/>
      <c r="J85" s="40"/>
      <c r="K85" s="7"/>
      <c r="L85" s="31"/>
      <c r="M85" s="41" t="str">
        <f>E85</f>
        <v>N/A</v>
      </c>
      <c r="N85" s="41" t="str">
        <f>E85</f>
        <v>N/A</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96</v>
      </c>
      <c r="F86" s="679"/>
      <c r="G86" s="679"/>
      <c r="H86" s="680"/>
      <c r="I86" s="17"/>
      <c r="J86" s="40"/>
      <c r="K86" s="7"/>
      <c r="L86" s="31"/>
      <c r="M86" s="41" t="str">
        <f>E86</f>
        <v>N/A</v>
      </c>
      <c r="N86" s="41" t="str">
        <f>E86</f>
        <v>N/A</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99</v>
      </c>
      <c r="E90" s="679"/>
      <c r="F90" s="679"/>
      <c r="G90" s="679"/>
      <c r="H90" s="680"/>
      <c r="I90" s="17"/>
      <c r="J90" s="40"/>
      <c r="K90" s="7" t="str">
        <f>B90</f>
        <v>a. If yes, describe the policies.</v>
      </c>
      <c r="L90" s="31"/>
      <c r="M90" s="31"/>
      <c r="N90" s="33"/>
      <c r="O90" s="34" t="str">
        <f>D90</f>
        <v>Don't know</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30">
      <c r="A94" s="290"/>
      <c r="B94" s="204" t="s">
        <v>222</v>
      </c>
      <c r="C94" s="650" t="s">
        <v>1210</v>
      </c>
      <c r="D94" s="688"/>
      <c r="E94" s="678" t="s">
        <v>1504</v>
      </c>
      <c r="F94" s="681"/>
      <c r="G94" s="689" t="s">
        <v>1505</v>
      </c>
      <c r="H94" s="690"/>
      <c r="I94" s="593"/>
      <c r="J94" s="40" t="str">
        <f>G94</f>
        <v>There is a plan to allow the private sector to offer the method.</v>
      </c>
      <c r="K94" s="7"/>
      <c r="L94" s="31"/>
      <c r="M94" s="41" t="str">
        <f>E94</f>
        <v>Only the public sector is allowed to sell/dispense the method.</v>
      </c>
      <c r="N94" s="31"/>
      <c r="O94" s="7"/>
      <c r="P94" s="7" t="str">
        <f>C94</f>
        <v>Implants</v>
      </c>
      <c r="Q94" s="31"/>
      <c r="R94" s="31"/>
      <c r="S94" s="31"/>
      <c r="T94" s="20"/>
      <c r="U94" s="75" t="str">
        <f>E94</f>
        <v>Only the public sector is allowed to sell/dispense the method.</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t="s">
        <v>99</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1506</v>
      </c>
      <c r="E121" s="650"/>
      <c r="F121" s="650"/>
      <c r="G121" s="650"/>
      <c r="H121" s="651"/>
      <c r="I121" s="43"/>
      <c r="J121" s="30"/>
      <c r="K121" s="7" t="str">
        <f>A121</f>
        <v xml:space="preserve">D10. Name of the list(s)
</v>
      </c>
      <c r="L121" s="7"/>
      <c r="M121" s="31"/>
      <c r="N121" s="31"/>
      <c r="O121" s="7" t="str">
        <f>D121</f>
        <v>National Drug List</v>
      </c>
      <c r="P121" s="31"/>
      <c r="Q121" s="1"/>
      <c r="R121" s="31"/>
      <c r="S121" s="32"/>
      <c r="T121" s="2"/>
      <c r="U121" s="2"/>
      <c r="V121" s="2"/>
      <c r="W121" s="57"/>
      <c r="X121" s="57"/>
      <c r="Y121" s="1"/>
      <c r="Z121" s="92"/>
    </row>
    <row r="122" spans="1:26" s="209" customFormat="1" ht="34.5" customHeight="1">
      <c r="A122" s="652" t="s">
        <v>260</v>
      </c>
      <c r="B122" s="644"/>
      <c r="C122" s="645"/>
      <c r="D122" s="649" t="s">
        <v>1507</v>
      </c>
      <c r="E122" s="650"/>
      <c r="F122" s="650"/>
      <c r="G122" s="650"/>
      <c r="H122" s="651"/>
      <c r="I122" s="43"/>
      <c r="J122" s="30"/>
      <c r="K122" s="7" t="str">
        <f>A122</f>
        <v xml:space="preserve">D11. Notes about the list(s)
</v>
      </c>
      <c r="L122" s="7"/>
      <c r="M122" s="31"/>
      <c r="N122" s="31"/>
      <c r="O122" s="7" t="str">
        <f>D122</f>
        <v>There is a plan to update the list.</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2002</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36.75" customHeight="1" thickBot="1">
      <c r="A129" s="204" t="s">
        <v>267</v>
      </c>
      <c r="B129" s="644" t="s">
        <v>268</v>
      </c>
      <c r="C129" s="645"/>
      <c r="D129" s="659" t="s">
        <v>1508</v>
      </c>
      <c r="E129" s="660"/>
      <c r="F129" s="660"/>
      <c r="G129" s="660"/>
      <c r="H129" s="661"/>
      <c r="I129" s="43"/>
      <c r="J129" s="30"/>
      <c r="K129" s="7" t="str">
        <f>B129</f>
        <v>f. Notes about the Poverty Reduction Strategy Paper</v>
      </c>
      <c r="L129" s="7"/>
      <c r="M129" s="31"/>
      <c r="N129" s="31"/>
      <c r="O129" s="7" t="str">
        <f>D129</f>
        <v>Population status is one of the objectives under human resources development (p.118).</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89</v>
      </c>
      <c r="H133" s="647"/>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89</v>
      </c>
      <c r="H134" s="647"/>
      <c r="I134" s="599"/>
      <c r="J134" s="40" t="str">
        <f t="shared" si="5"/>
        <v>No</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78</v>
      </c>
      <c r="H135" s="647"/>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78</v>
      </c>
      <c r="H136" s="647"/>
      <c r="I136" s="599"/>
      <c r="J136" s="40" t="str">
        <f t="shared" si="5"/>
        <v>Yes</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78</v>
      </c>
      <c r="H138" s="647"/>
      <c r="I138" s="599"/>
      <c r="J138" s="40" t="str">
        <f t="shared" si="5"/>
        <v>Yes</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99</v>
      </c>
      <c r="G142" s="650"/>
      <c r="H142" s="651"/>
      <c r="I142" s="599"/>
      <c r="J142" s="40"/>
      <c r="K142" s="7"/>
      <c r="L142" s="31"/>
      <c r="M142" s="7"/>
      <c r="N142" s="31"/>
      <c r="O142" s="31"/>
      <c r="P142" s="31"/>
      <c r="Q142" s="7" t="str">
        <f>F142</f>
        <v>Don't know</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99</v>
      </c>
      <c r="G143" s="650"/>
      <c r="H143" s="651"/>
      <c r="I143" s="599"/>
      <c r="J143" s="40"/>
      <c r="K143" s="7"/>
      <c r="L143" s="7"/>
      <c r="M143" s="31"/>
      <c r="N143" s="31"/>
      <c r="O143" s="31"/>
      <c r="P143" s="31"/>
      <c r="Q143" s="7" t="str">
        <f>F143</f>
        <v>Don't know</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1509</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 xml:space="preserve">There is a shortage of funds for commodities, even from donors. </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84:E84"/>
    <mergeCell ref="F84:H84"/>
    <mergeCell ref="B85:D85"/>
    <mergeCell ref="E85:H85"/>
    <mergeCell ref="B86:D86"/>
    <mergeCell ref="E86:H86"/>
    <mergeCell ref="A81:C81"/>
    <mergeCell ref="A82:A83"/>
    <mergeCell ref="B82:C82"/>
    <mergeCell ref="D82:E82"/>
    <mergeCell ref="G82:H82"/>
    <mergeCell ref="D83:E83"/>
    <mergeCell ref="G83:H83"/>
    <mergeCell ref="B77:C77"/>
    <mergeCell ref="D77:E77"/>
    <mergeCell ref="A78:C78"/>
    <mergeCell ref="D78:H78"/>
    <mergeCell ref="A79:G79"/>
    <mergeCell ref="A80:G80"/>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5:C65"/>
    <mergeCell ref="D65:E65"/>
    <mergeCell ref="B66:C66"/>
    <mergeCell ref="D66:E66"/>
    <mergeCell ref="B67:C67"/>
    <mergeCell ref="D67:E67"/>
    <mergeCell ref="C61:E61"/>
    <mergeCell ref="F61:H61"/>
    <mergeCell ref="A62:C62"/>
    <mergeCell ref="D62:H62"/>
    <mergeCell ref="A63:G63"/>
    <mergeCell ref="A64:H64"/>
    <mergeCell ref="A57:E57"/>
    <mergeCell ref="G57:H57"/>
    <mergeCell ref="A59:E59"/>
    <mergeCell ref="F59:H59"/>
    <mergeCell ref="B60:E60"/>
    <mergeCell ref="F60:H60"/>
    <mergeCell ref="B52:C52"/>
    <mergeCell ref="A54:H54"/>
    <mergeCell ref="A55:E55"/>
    <mergeCell ref="G55:H55"/>
    <mergeCell ref="A56:E56"/>
    <mergeCell ref="G56:H56"/>
    <mergeCell ref="A46:H46"/>
    <mergeCell ref="B47:C47"/>
    <mergeCell ref="B48:C48"/>
    <mergeCell ref="D49:H49"/>
    <mergeCell ref="B50:C50"/>
    <mergeCell ref="B51:C51"/>
    <mergeCell ref="B39:C39"/>
    <mergeCell ref="B40:C40"/>
    <mergeCell ref="D41:H41"/>
    <mergeCell ref="B42:C42"/>
    <mergeCell ref="D43:H43"/>
    <mergeCell ref="B44:C44"/>
    <mergeCell ref="A33:H33"/>
    <mergeCell ref="B34:D34"/>
    <mergeCell ref="B35:D35"/>
    <mergeCell ref="A36:H36"/>
    <mergeCell ref="A37:G37"/>
    <mergeCell ref="A38:H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A7:H7"/>
    <mergeCell ref="A8:C8"/>
    <mergeCell ref="D8:F8"/>
    <mergeCell ref="G8:H8"/>
    <mergeCell ref="A9:H9"/>
    <mergeCell ref="A1:H1"/>
    <mergeCell ref="A2:C2"/>
    <mergeCell ref="D2:E2"/>
    <mergeCell ref="A3:H3"/>
    <mergeCell ref="D4:E4"/>
    <mergeCell ref="F4:H4"/>
    <mergeCell ref="A10:H10"/>
    <mergeCell ref="A11:G11"/>
    <mergeCell ref="A12:G12"/>
  </mergeCells>
  <dataValidations count="6">
    <dataValidation type="list" allowBlank="1" showInputMessage="1" showErrorMessage="1" errorTitle="Choose from dropdown" error="Please choose from the dropdown list." prompt="Please select from the dropdown list." sqref="H28 F28" xr:uid="{00000000-0002-0000-2C00-000000000000}">
      <formula1>$Y$1:$Y$14</formula1>
    </dataValidation>
    <dataValidation type="list" allowBlank="1" showInputMessage="1" showErrorMessage="1" error="Please choose from the dropdown list." sqref="H24" xr:uid="{00000000-0002-0000-2C00-000001000000}">
      <formula1>$O$1:$O$7</formula1>
    </dataValidation>
    <dataValidation type="list" allowBlank="1" showInputMessage="1" showErrorMessage="1" error="Please choose from the dropdown list." sqref="F59:H59" xr:uid="{00000000-0002-0000-2C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C00-000003000000}">
      <formula1>$N$1:$N$2</formula1>
    </dataValidation>
    <dataValidation type="list" allowBlank="1" showInputMessage="1" showErrorMessage="1" errorTitle="Choose from dropdown" error="Please choose from the dropdown list." prompt="Please select from the dropdown list." sqref="G131 H80 D66:D76 H12 D15" xr:uid="{00000000-0002-0000-2C00-000004000000}">
      <formula1>$W$1:$W$5</formula1>
    </dataValidation>
    <dataValidation type="list" allowBlank="1" showInputMessage="1" showErrorMessage="1" error="Please choose from the dropdown list." sqref="F57 D42 D48 H37 D50:D51 D40 H31:H32 F61 F83:G83 F84 F66:H76 G140:H140 H87 G109:G118 G104:G106 H99:H101 D99:D101 H91 H89 G145:G146 G141 D26 D16:D23 H25 G133:G139 G125:G128" xr:uid="{00000000-0002-0000-2C00-000005000000}">
      <formula1>$W$1:$W$5</formula1>
    </dataValidation>
  </dataValidations>
  <hyperlinks>
    <hyperlink ref="A5:C5" location="Introduction!R10" display="To jump to the Introduction sheet, click here." xr:uid="{00000000-0004-0000-2C00-000000000000}"/>
  </hyperlinks>
  <pageMargins left="0.7" right="0.7" top="0.75" bottom="0.75" header="0.3" footer="0.3"/>
  <pageSetup scale="60" fitToHeight="4" orientation="portrait" cellComments="atEnd" r:id="rId1"/>
  <rowBreaks count="4" manualBreakCount="4">
    <brk id="35" max="25" man="1"/>
    <brk id="62" max="25" man="1"/>
    <brk id="122" max="25" man="1"/>
    <brk id="149" max="7"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1643</v>
      </c>
      <c r="B8" s="800"/>
      <c r="C8" s="800"/>
      <c r="D8" s="1077"/>
      <c r="E8" s="1077"/>
      <c r="F8" s="1077"/>
      <c r="G8" s="1077"/>
      <c r="H8" s="1077"/>
      <c r="I8" s="417"/>
      <c r="J8" s="406">
        <f>G8</f>
        <v>0</v>
      </c>
      <c r="K8" s="402" t="str">
        <f>A8</f>
        <v>Country: Zambia</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1510</v>
      </c>
      <c r="E13" s="679"/>
      <c r="F13" s="679"/>
      <c r="G13" s="679"/>
      <c r="H13" s="681"/>
      <c r="I13" s="417"/>
      <c r="J13" s="407"/>
      <c r="K13" s="402" t="str">
        <f>B13</f>
        <v>a. What is the name of the committee?</v>
      </c>
      <c r="L13" s="428" t="str">
        <f>D13</f>
        <v>Reproductive Health Commodity Security Committee</v>
      </c>
      <c r="M13" s="401"/>
      <c r="N13" s="401"/>
      <c r="O13" s="403" t="str">
        <f>D13</f>
        <v>Reproductive Health Commodity Security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1189</v>
      </c>
      <c r="G15" s="650"/>
      <c r="H15" s="688"/>
      <c r="I15" s="417"/>
      <c r="J15" s="407"/>
      <c r="K15" s="402" t="str">
        <f t="shared" ref="K15:K23" si="0">B15</f>
        <v>a. Social marketing</v>
      </c>
      <c r="L15" s="401"/>
      <c r="M15" s="401"/>
      <c r="N15" s="401"/>
      <c r="O15" s="402"/>
      <c r="P15" s="401"/>
      <c r="Q15" s="402" t="str">
        <f t="shared" ref="Q15:Q23" si="1">F15</f>
        <v>Society for Family Health</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90">
      <c r="A16" s="204"/>
      <c r="B16" s="644" t="s">
        <v>129</v>
      </c>
      <c r="C16" s="645"/>
      <c r="D16" s="570" t="s">
        <v>78</v>
      </c>
      <c r="E16" s="178" t="s">
        <v>128</v>
      </c>
      <c r="F16" s="649" t="s">
        <v>1511</v>
      </c>
      <c r="G16" s="650"/>
      <c r="H16" s="688"/>
      <c r="I16" s="417"/>
      <c r="J16" s="407"/>
      <c r="K16" s="402" t="str">
        <f t="shared" si="0"/>
        <v>b. NGO (for example: service delivery, advocacy, Planned Parenthood affiliate, Marie Stopes affiliate, faith-based organizations, etc.)</v>
      </c>
      <c r="L16" s="401"/>
      <c r="M16" s="401"/>
      <c r="N16" s="401"/>
      <c r="O16" s="402"/>
      <c r="P16" s="401"/>
      <c r="Q16" s="402" t="str">
        <f t="shared" si="1"/>
        <v>Planned Parenthood Association (PPAZ), Marie Stopes International, USAID | DELIVER PROJECT, Zambia Prevention Care and Treatment II (ZPCT II), Center for Infectious Diseases Research in Zambia (CIDRZ), Zambia Integrated State Safety Programme, Family Health International (FHI360)</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649"/>
      <c r="G17" s="650"/>
      <c r="H17" s="651"/>
      <c r="I17" s="417"/>
      <c r="J17" s="407"/>
      <c r="K17" s="402" t="str">
        <f t="shared" si="0"/>
        <v>c. Commercial sector (for example: pharmacy associations, manufacturers, etc.)</v>
      </c>
      <c r="L17" s="401"/>
      <c r="M17" s="401"/>
      <c r="N17" s="401"/>
      <c r="O17" s="402"/>
      <c r="P17" s="401"/>
      <c r="Q17" s="402">
        <f t="shared" si="1"/>
        <v>0</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1512</v>
      </c>
      <c r="G18" s="650"/>
      <c r="H18" s="688"/>
      <c r="I18" s="417"/>
      <c r="J18" s="407"/>
      <c r="K18" s="402" t="str">
        <f t="shared" si="0"/>
        <v>d. Donors</v>
      </c>
      <c r="L18" s="401"/>
      <c r="M18" s="401"/>
      <c r="N18" s="401"/>
      <c r="O18" s="402"/>
      <c r="P18" s="401"/>
      <c r="Q18" s="402" t="str">
        <f t="shared" si="1"/>
        <v>Global Fund, DFID, USAID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817</v>
      </c>
      <c r="G19" s="650"/>
      <c r="H19" s="688"/>
      <c r="I19" s="417"/>
      <c r="J19" s="407"/>
      <c r="K19" s="402" t="str">
        <f t="shared" si="0"/>
        <v>e. UN agencies</v>
      </c>
      <c r="L19" s="401"/>
      <c r="M19" s="401"/>
      <c r="N19" s="401"/>
      <c r="O19" s="402"/>
      <c r="P19" s="401"/>
      <c r="Q19" s="402" t="str">
        <f t="shared" si="1"/>
        <v>UNFPA, UNICEF, WHO</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1513</v>
      </c>
      <c r="G20" s="650"/>
      <c r="H20" s="688"/>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Reproductive and Child Health (under the new  Ministry of Community Development, Mother and Child Health); Pharmacy Under Ministry of Health</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1514</v>
      </c>
      <c r="G21" s="650"/>
      <c r="H21" s="688"/>
      <c r="I21" s="417"/>
      <c r="J21" s="407"/>
      <c r="K21" s="402" t="str">
        <f t="shared" si="0"/>
        <v>g. Central Medical Store or Central Warehouse</v>
      </c>
      <c r="L21" s="401"/>
      <c r="M21" s="401"/>
      <c r="N21" s="401"/>
      <c r="O21" s="402"/>
      <c r="P21" s="401"/>
      <c r="Q21" s="402" t="str">
        <f t="shared" si="1"/>
        <v>Medical Stores Limited (MSL) - Central Warehouse</v>
      </c>
      <c r="R21" s="401"/>
      <c r="S21" s="401"/>
      <c r="T21" s="175"/>
      <c r="U21" s="175"/>
      <c r="V21" s="175"/>
      <c r="W21" s="409"/>
      <c r="X21" s="409"/>
      <c r="Z21" s="427"/>
    </row>
    <row r="22" spans="1:134" s="143" customFormat="1">
      <c r="A22" s="204"/>
      <c r="B22" s="713" t="s">
        <v>139</v>
      </c>
      <c r="C22" s="713"/>
      <c r="D22" s="570" t="s">
        <v>78</v>
      </c>
      <c r="E22" s="178" t="s">
        <v>138</v>
      </c>
      <c r="F22" s="649" t="s">
        <v>1515</v>
      </c>
      <c r="G22" s="650"/>
      <c r="H22" s="688"/>
      <c r="I22" s="417"/>
      <c r="J22" s="407"/>
      <c r="K22" s="402" t="str">
        <f t="shared" si="0"/>
        <v xml:space="preserve">h. Ministry of Finance or Ministry of Planning </v>
      </c>
      <c r="L22" s="401"/>
      <c r="M22" s="401"/>
      <c r="N22" s="401"/>
      <c r="O22" s="402"/>
      <c r="P22" s="401"/>
      <c r="Q22" s="402" t="str">
        <f t="shared" si="1"/>
        <v>Ministry of Finance and National Planning</v>
      </c>
      <c r="R22" s="401"/>
      <c r="S22" s="401"/>
      <c r="T22" s="175"/>
      <c r="U22" s="175"/>
      <c r="V22" s="175"/>
      <c r="W22" s="409"/>
      <c r="X22" s="409"/>
      <c r="Z22" s="427"/>
    </row>
    <row r="23" spans="1:134" s="142" customFormat="1">
      <c r="A23" s="204"/>
      <c r="B23" s="713" t="s">
        <v>140</v>
      </c>
      <c r="C23" s="713"/>
      <c r="D23" s="570"/>
      <c r="E23" s="178" t="s">
        <v>138</v>
      </c>
      <c r="F23" s="649"/>
      <c r="G23" s="650"/>
      <c r="H23" s="651"/>
      <c r="I23" s="417"/>
      <c r="J23" s="407"/>
      <c r="K23" s="406" t="str">
        <f t="shared" si="0"/>
        <v>i. Other (for example: partners)</v>
      </c>
      <c r="L23" s="407"/>
      <c r="M23" s="407"/>
      <c r="N23" s="407"/>
      <c r="O23" s="406"/>
      <c r="P23" s="407"/>
      <c r="Q23" s="406">
        <f t="shared" si="1"/>
        <v>0</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89</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1516</v>
      </c>
      <c r="G26" s="181" t="s">
        <v>145</v>
      </c>
      <c r="H26" s="137" t="s">
        <v>1517</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119</v>
      </c>
      <c r="G28" s="273" t="s">
        <v>149</v>
      </c>
      <c r="H28" s="268" t="s">
        <v>116</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54">
        <v>5860977</v>
      </c>
      <c r="H29" s="756"/>
      <c r="I29" s="439"/>
      <c r="J29" s="406">
        <f>G29</f>
        <v>5860977</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1644</v>
      </c>
      <c r="F30" s="183" t="s">
        <v>152</v>
      </c>
      <c r="G30" s="766" t="s">
        <v>1519</v>
      </c>
      <c r="H30" s="767"/>
      <c r="I30" s="439"/>
      <c r="J30" s="406" t="str">
        <f>G30</f>
        <v>MoH, USAID | DELIVER PROJECT</v>
      </c>
      <c r="K30" s="402"/>
      <c r="L30" s="401"/>
      <c r="M30" s="440" t="str">
        <f>E30</f>
        <v>06/11 - 06/12</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78</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78</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c r="A35" s="204"/>
      <c r="B35" s="644" t="s">
        <v>160</v>
      </c>
      <c r="C35" s="644"/>
      <c r="D35" s="645"/>
      <c r="E35" s="146">
        <v>133539.84</v>
      </c>
      <c r="F35" s="150" t="s">
        <v>1569</v>
      </c>
      <c r="G35" s="138" t="s">
        <v>752</v>
      </c>
      <c r="H35" s="276"/>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78</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30">
      <c r="A40" s="277"/>
      <c r="B40" s="644" t="s">
        <v>168</v>
      </c>
      <c r="C40" s="645"/>
      <c r="D40" s="601" t="s">
        <v>89</v>
      </c>
      <c r="E40" s="146">
        <v>0</v>
      </c>
      <c r="F40" s="139" t="s">
        <v>1569</v>
      </c>
      <c r="G40" s="190"/>
      <c r="H40" s="276"/>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78</v>
      </c>
      <c r="E42" s="146">
        <v>133539.84</v>
      </c>
      <c r="F42" s="139" t="s">
        <v>1569</v>
      </c>
      <c r="G42" s="138" t="s">
        <v>752</v>
      </c>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1520</v>
      </c>
      <c r="E43" s="679"/>
      <c r="F43" s="679"/>
      <c r="G43" s="679"/>
      <c r="H43" s="680"/>
      <c r="I43" s="444"/>
      <c r="J43" s="438"/>
      <c r="K43" s="402" t="str">
        <f>C43</f>
        <v>i. Specify source(s) of other government funds spent (for example: basket funding or specific donor)</v>
      </c>
      <c r="L43" s="401"/>
      <c r="M43" s="401"/>
      <c r="N43" s="401"/>
      <c r="O43" s="403" t="str">
        <f>D43</f>
        <v>DFID</v>
      </c>
      <c r="P43" s="401"/>
      <c r="Q43" s="401"/>
      <c r="R43" s="401"/>
      <c r="S43" s="401"/>
      <c r="T43" s="175"/>
      <c r="U43" s="175"/>
      <c r="V43" s="175"/>
      <c r="W43" s="409"/>
      <c r="X43" s="409"/>
      <c r="Z43" s="427"/>
    </row>
    <row r="44" spans="1:26" s="143" customFormat="1" ht="45">
      <c r="A44" s="277"/>
      <c r="B44" s="644" t="s">
        <v>172</v>
      </c>
      <c r="C44" s="645"/>
      <c r="D44" s="193"/>
      <c r="E44" s="147">
        <f>E40+E42</f>
        <v>133539.84</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c r="A48" s="277"/>
      <c r="B48" s="644" t="s">
        <v>180</v>
      </c>
      <c r="C48" s="645"/>
      <c r="D48" s="601" t="s">
        <v>78</v>
      </c>
      <c r="E48" s="146">
        <v>5727437</v>
      </c>
      <c r="F48" s="139" t="s">
        <v>1573</v>
      </c>
      <c r="G48" s="140" t="s">
        <v>752</v>
      </c>
      <c r="H48" s="279"/>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1521</v>
      </c>
      <c r="E49" s="755"/>
      <c r="F49" s="755"/>
      <c r="G49" s="755"/>
      <c r="H49" s="756"/>
      <c r="I49" s="148"/>
      <c r="J49" s="438"/>
      <c r="K49" s="402" t="str">
        <f>C49</f>
        <v xml:space="preserve">i. Specify source(s) of in-kind donations </v>
      </c>
      <c r="L49" s="401"/>
      <c r="M49" s="401"/>
      <c r="N49" s="401"/>
      <c r="O49" s="403" t="str">
        <f>D49</f>
        <v>USAID $4,943,571; UNFPA $783,866</v>
      </c>
      <c r="P49" s="401"/>
      <c r="Q49" s="401"/>
      <c r="R49" s="401"/>
      <c r="S49" s="401"/>
      <c r="T49" s="175"/>
      <c r="U49" s="175"/>
      <c r="V49" s="175"/>
      <c r="W49" s="409"/>
      <c r="X49" s="409"/>
      <c r="Z49" s="427"/>
    </row>
    <row r="50" spans="1:26" s="143" customFormat="1">
      <c r="A50" s="277"/>
      <c r="B50" s="644" t="s">
        <v>182</v>
      </c>
      <c r="C50" s="645"/>
      <c r="D50" s="601" t="s">
        <v>89</v>
      </c>
      <c r="E50" s="146">
        <v>0</v>
      </c>
      <c r="F50" s="139" t="s">
        <v>1573</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99</v>
      </c>
      <c r="E51" s="146"/>
      <c r="F51" s="139" t="s">
        <v>1573</v>
      </c>
      <c r="G51" s="140"/>
      <c r="H51" s="279"/>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5727437</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149">
        <f>E44/(E44+E52)</f>
        <v>2.2784570498319869E-2</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(E44+E52)/G29</f>
        <v>0.9999999727007971</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646" t="s">
        <v>77</v>
      </c>
      <c r="G59" s="741"/>
      <c r="H59" s="647"/>
      <c r="I59" s="448"/>
      <c r="J59" s="438"/>
      <c r="K59" s="402"/>
      <c r="L59" s="401"/>
      <c r="M59" s="401"/>
      <c r="N59" s="401"/>
      <c r="O59" s="401"/>
      <c r="P59" s="401"/>
      <c r="Q59" s="402" t="str">
        <f>F59</f>
        <v>The government (e.g., Central Medical Stores, MOH logistics unit, MOH procurement unit)</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649" t="s">
        <v>1522</v>
      </c>
      <c r="G60" s="650"/>
      <c r="H60" s="651"/>
      <c r="I60" s="439"/>
      <c r="J60" s="438"/>
      <c r="K60" s="402"/>
      <c r="L60" s="401"/>
      <c r="M60" s="449">
        <f>E60</f>
        <v>0</v>
      </c>
      <c r="N60" s="401"/>
      <c r="O60" s="401"/>
      <c r="P60" s="401"/>
      <c r="Q60" s="402" t="str">
        <f>F60</f>
        <v>MoH procurement unit</v>
      </c>
      <c r="R60" s="403" t="str">
        <f>B60</f>
        <v>a. Specify entity</v>
      </c>
      <c r="S60" s="401"/>
      <c r="T60" s="175"/>
      <c r="U60" s="175"/>
      <c r="V60" s="175"/>
      <c r="W60" s="409"/>
      <c r="X60" s="409"/>
      <c r="Z60" s="427"/>
    </row>
    <row r="61" spans="1:26" s="143" customFormat="1">
      <c r="A61" s="568"/>
      <c r="B61" s="567"/>
      <c r="C61" s="644" t="s">
        <v>193</v>
      </c>
      <c r="D61" s="644"/>
      <c r="E61" s="645"/>
      <c r="F61" s="646" t="s">
        <v>89</v>
      </c>
      <c r="G61" s="741"/>
      <c r="H61" s="647"/>
      <c r="I61" s="439"/>
      <c r="J61" s="438"/>
      <c r="K61" s="402"/>
      <c r="L61" s="401"/>
      <c r="M61" s="401"/>
      <c r="N61" s="401"/>
      <c r="O61" s="401"/>
      <c r="P61" s="401"/>
      <c r="Q61" s="402" t="str">
        <f>F61</f>
        <v>No</v>
      </c>
      <c r="R61" s="403" t="str">
        <f>C61</f>
        <v>i. Is this a parastatal?</v>
      </c>
      <c r="S61" s="401"/>
      <c r="T61" s="175"/>
      <c r="U61" s="175"/>
      <c r="V61" s="175"/>
      <c r="W61" s="409"/>
      <c r="X61" s="409"/>
      <c r="Z61" s="427"/>
    </row>
    <row r="62" spans="1:26" s="143" customFormat="1" ht="45.75" thickBot="1">
      <c r="A62" s="742" t="s">
        <v>194</v>
      </c>
      <c r="B62" s="633"/>
      <c r="C62" s="634"/>
      <c r="D62" s="659" t="s">
        <v>1523</v>
      </c>
      <c r="E62" s="660"/>
      <c r="F62" s="660"/>
      <c r="G62" s="660"/>
      <c r="H62" s="661"/>
      <c r="I62" s="417"/>
      <c r="J62" s="438"/>
      <c r="K62" s="402" t="str">
        <f>A62</f>
        <v xml:space="preserve">B14. Please note any additional comments about finance and procurement.
</v>
      </c>
      <c r="L62" s="401"/>
      <c r="M62" s="401"/>
      <c r="N62" s="401"/>
      <c r="O62" s="402" t="str">
        <f>D62</f>
        <v xml:space="preserve">The government procured contraceptives using DFID funds in 2011 through the MoH procurement unit. </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78</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78</v>
      </c>
      <c r="G73" s="571" t="s">
        <v>99</v>
      </c>
      <c r="H73" s="284" t="s">
        <v>89</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99</v>
      </c>
      <c r="E74" s="728"/>
      <c r="F74" s="571" t="s">
        <v>78</v>
      </c>
      <c r="G74" s="571" t="s">
        <v>99</v>
      </c>
      <c r="H74" s="284" t="s">
        <v>89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99</v>
      </c>
      <c r="E75" s="728"/>
      <c r="F75" s="571" t="s">
        <v>78</v>
      </c>
      <c r="G75" s="571" t="s">
        <v>99</v>
      </c>
      <c r="H75" s="284" t="s">
        <v>89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99</v>
      </c>
      <c r="E76" s="728"/>
      <c r="F76" s="571" t="s">
        <v>89</v>
      </c>
      <c r="G76" s="571" t="s">
        <v>89</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89</v>
      </c>
      <c r="E77" s="728"/>
      <c r="F77" s="571"/>
      <c r="G77" s="571"/>
      <c r="H77" s="284"/>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c r="E78" s="660"/>
      <c r="F78" s="660"/>
      <c r="G78" s="660"/>
      <c r="H78" s="661"/>
      <c r="I78" s="417"/>
      <c r="J78" s="438"/>
      <c r="K78" s="402" t="str">
        <f>A78</f>
        <v>C2. Please note any comments about the commodities offered.</v>
      </c>
      <c r="L78" s="401"/>
      <c r="M78" s="401"/>
      <c r="N78" s="401"/>
      <c r="O78" s="402">
        <f>D78</f>
        <v>0</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1315</v>
      </c>
      <c r="D83" s="722" t="s">
        <v>1607</v>
      </c>
      <c r="E83" s="723"/>
      <c r="F83" s="574" t="s">
        <v>89</v>
      </c>
      <c r="G83" s="724" t="s">
        <v>89</v>
      </c>
      <c r="H83" s="725"/>
      <c r="I83" s="457"/>
      <c r="J83" s="447" t="str">
        <f>G83</f>
        <v>No</v>
      </c>
      <c r="K83" s="402" t="str">
        <f>B83</f>
        <v>a</v>
      </c>
      <c r="L83" s="401"/>
      <c r="M83" s="428">
        <f>E83</f>
        <v>0</v>
      </c>
      <c r="N83" s="401"/>
      <c r="O83" s="401"/>
      <c r="P83" s="401"/>
      <c r="Q83" s="401"/>
      <c r="R83" s="402"/>
      <c r="S83" s="402" t="str">
        <f>D83</f>
        <v>2011 - 2015</v>
      </c>
      <c r="T83" s="175"/>
      <c r="U83" s="175"/>
      <c r="V83" s="175"/>
      <c r="W83" s="409"/>
      <c r="X83" s="409"/>
      <c r="Z83" s="427"/>
    </row>
    <row r="84" spans="1:26" s="143" customFormat="1" ht="30">
      <c r="A84" s="705" t="s">
        <v>223</v>
      </c>
      <c r="B84" s="706"/>
      <c r="C84" s="706"/>
      <c r="D84" s="706"/>
      <c r="E84" s="706"/>
      <c r="F84" s="707" t="s">
        <v>99</v>
      </c>
      <c r="G84" s="708"/>
      <c r="H84" s="709"/>
      <c r="I84" s="457"/>
      <c r="J84" s="447"/>
      <c r="K84" s="402"/>
      <c r="L84" s="401"/>
      <c r="M84" s="401"/>
      <c r="N84" s="401"/>
      <c r="O84" s="401"/>
      <c r="P84" s="401"/>
      <c r="Q84" s="403" t="str">
        <f>F84</f>
        <v>Don't know</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99</v>
      </c>
      <c r="F85" s="679"/>
      <c r="G85" s="679"/>
      <c r="H85" s="680"/>
      <c r="I85" s="457"/>
      <c r="J85" s="447"/>
      <c r="K85" s="402"/>
      <c r="L85" s="401"/>
      <c r="M85" s="428" t="str">
        <f>E85</f>
        <v>Don't know</v>
      </c>
      <c r="N85" s="428" t="str">
        <f>E85</f>
        <v>Don't know</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99</v>
      </c>
      <c r="F86" s="679"/>
      <c r="G86" s="679"/>
      <c r="H86" s="680"/>
      <c r="I86" s="457"/>
      <c r="J86" s="447"/>
      <c r="K86" s="402"/>
      <c r="L86" s="401"/>
      <c r="M86" s="428" t="str">
        <f>E86</f>
        <v>Don't know</v>
      </c>
      <c r="N86" s="428" t="str">
        <f>E86</f>
        <v>Don't know</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78</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ht="45">
      <c r="A88" s="204"/>
      <c r="B88" s="644" t="s">
        <v>227</v>
      </c>
      <c r="C88" s="644"/>
      <c r="D88" s="678" t="s">
        <v>1524</v>
      </c>
      <c r="E88" s="679"/>
      <c r="F88" s="679"/>
      <c r="G88" s="679"/>
      <c r="H88" s="681"/>
      <c r="I88" s="457"/>
      <c r="J88" s="447"/>
      <c r="K88" s="402" t="str">
        <f>B88</f>
        <v>a. If yes, describe the policies.</v>
      </c>
      <c r="L88" s="401"/>
      <c r="M88" s="401"/>
      <c r="N88" s="458"/>
      <c r="O88" s="403" t="str">
        <f>D88</f>
        <v>Policy on: 1. sale/distribution of contraceptives restricted to retail pharmacies and private clinics. Only condoms are sold in supermarkets and drugstores. 2. Advertising ban</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99</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c r="A90" s="204"/>
      <c r="B90" s="644" t="s">
        <v>227</v>
      </c>
      <c r="C90" s="644"/>
      <c r="D90" s="678" t="s">
        <v>99</v>
      </c>
      <c r="E90" s="679"/>
      <c r="F90" s="679"/>
      <c r="G90" s="679"/>
      <c r="H90" s="680"/>
      <c r="I90" s="457"/>
      <c r="J90" s="447"/>
      <c r="K90" s="402" t="str">
        <f>B90</f>
        <v>a. If yes, describe the policies.</v>
      </c>
      <c r="L90" s="401"/>
      <c r="M90" s="401"/>
      <c r="N90" s="458"/>
      <c r="O90" s="403" t="str">
        <f>D90</f>
        <v>Don't know</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75">
      <c r="A94" s="290"/>
      <c r="B94" s="204" t="s">
        <v>222</v>
      </c>
      <c r="C94" s="650" t="s">
        <v>1298</v>
      </c>
      <c r="D94" s="688"/>
      <c r="E94" s="678" t="s">
        <v>96</v>
      </c>
      <c r="F94" s="681"/>
      <c r="G94" s="689" t="s">
        <v>1525</v>
      </c>
      <c r="H94" s="690"/>
      <c r="I94" s="463"/>
      <c r="J94" s="447" t="str">
        <f>G94</f>
        <v>Sale/distribution of contraceptives restricted to retail pharmacies and private clinics. (Only condoms are sold in supermarkets and drugstores.)</v>
      </c>
      <c r="K94" s="402"/>
      <c r="L94" s="401"/>
      <c r="M94" s="428" t="str">
        <f>E94</f>
        <v>N/A</v>
      </c>
      <c r="N94" s="401"/>
      <c r="O94" s="402"/>
      <c r="P94" s="402" t="str">
        <f>C94</f>
        <v>All except condoms</v>
      </c>
      <c r="Q94" s="401"/>
      <c r="R94" s="401"/>
      <c r="S94" s="401"/>
      <c r="T94" s="175"/>
      <c r="U94" s="462" t="str">
        <f>E94</f>
        <v>N/A</v>
      </c>
      <c r="V94" s="175"/>
      <c r="W94" s="409"/>
      <c r="X94" s="409"/>
      <c r="Z94" s="427"/>
    </row>
    <row r="95" spans="1:26" s="143" customFormat="1">
      <c r="A95" s="290"/>
      <c r="B95" s="204" t="s">
        <v>234</v>
      </c>
      <c r="C95" s="650"/>
      <c r="D95" s="688"/>
      <c r="E95" s="678"/>
      <c r="F95" s="681"/>
      <c r="G95" s="689"/>
      <c r="H95" s="690"/>
      <c r="I95" s="463"/>
      <c r="J95" s="447">
        <f>G95</f>
        <v>0</v>
      </c>
      <c r="K95" s="402"/>
      <c r="L95" s="401"/>
      <c r="M95" s="428">
        <f>E95</f>
        <v>0</v>
      </c>
      <c r="N95" s="401"/>
      <c r="O95" s="402"/>
      <c r="P95" s="402">
        <f>C95</f>
        <v>0</v>
      </c>
      <c r="Q95" s="401"/>
      <c r="R95" s="401"/>
      <c r="S95" s="401"/>
      <c r="T95" s="175"/>
      <c r="U95" s="462">
        <f>E95</f>
        <v>0</v>
      </c>
      <c r="V95" s="175"/>
      <c r="W95" s="409"/>
      <c r="X95" s="409"/>
      <c r="Z95" s="427"/>
    </row>
    <row r="96" spans="1:26" s="143" customFormat="1" ht="15.75" thickBot="1">
      <c r="A96" s="290"/>
      <c r="B96" s="205" t="s">
        <v>235</v>
      </c>
      <c r="C96" s="660"/>
      <c r="D96" s="691"/>
      <c r="E96" s="682"/>
      <c r="F96" s="684"/>
      <c r="G96" s="692"/>
      <c r="H96" s="693"/>
      <c r="I96" s="463"/>
      <c r="J96" s="447">
        <f>G96</f>
        <v>0</v>
      </c>
      <c r="K96" s="402"/>
      <c r="L96" s="401"/>
      <c r="M96" s="428">
        <f>E96</f>
        <v>0</v>
      </c>
      <c r="N96" s="401"/>
      <c r="O96" s="402"/>
      <c r="P96" s="402">
        <f>C96</f>
        <v>0</v>
      </c>
      <c r="Q96" s="401"/>
      <c r="R96" s="401"/>
      <c r="S96" s="401"/>
      <c r="T96" s="175"/>
      <c r="U96" s="462">
        <f>E96</f>
        <v>0</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c r="A100" s="204"/>
      <c r="B100" s="644" t="s">
        <v>241</v>
      </c>
      <c r="C100" s="644"/>
      <c r="D100" s="141" t="s">
        <v>89</v>
      </c>
      <c r="E100" s="678"/>
      <c r="F100" s="679"/>
      <c r="G100" s="681"/>
      <c r="H100" s="271"/>
      <c r="I100" s="448"/>
      <c r="J100" s="447"/>
      <c r="K100" s="402" t="str">
        <f>B100</f>
        <v>b. Young people</v>
      </c>
      <c r="L100" s="401"/>
      <c r="M100" s="428">
        <f>E100</f>
        <v>0</v>
      </c>
      <c r="N100" s="401"/>
      <c r="O100" s="402"/>
      <c r="P100" s="401"/>
      <c r="Q100" s="401"/>
      <c r="R100" s="401"/>
      <c r="S100" s="401"/>
      <c r="T100" s="175"/>
      <c r="U100" s="175"/>
      <c r="V100" s="462">
        <f>E100</f>
        <v>0</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89</v>
      </c>
      <c r="H104" s="647"/>
      <c r="I104" s="463"/>
      <c r="J104" s="447" t="str">
        <f>G104</f>
        <v>No</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89</v>
      </c>
      <c r="H105" s="647"/>
      <c r="I105" s="463"/>
      <c r="J105" s="447" t="str">
        <f>G105</f>
        <v>No</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96</v>
      </c>
      <c r="H106" s="647"/>
      <c r="I106" s="463"/>
      <c r="J106" s="447" t="str">
        <f>G106</f>
        <v>N/A</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c r="A107" s="204"/>
      <c r="B107" s="191"/>
      <c r="C107" s="192" t="s">
        <v>247</v>
      </c>
      <c r="D107" s="678" t="s">
        <v>96</v>
      </c>
      <c r="E107" s="679"/>
      <c r="F107" s="679"/>
      <c r="G107" s="679"/>
      <c r="H107" s="680"/>
      <c r="I107" s="463"/>
      <c r="J107" s="447"/>
      <c r="K107" s="402" t="str">
        <f>C107</f>
        <v>i. If yes, describe the exemptions.</v>
      </c>
      <c r="L107" s="401"/>
      <c r="M107" s="401"/>
      <c r="N107" s="458"/>
      <c r="O107" s="403" t="str">
        <f>D107</f>
        <v>N/A</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26"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26"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26"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26"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26" s="209" customFormat="1" ht="15.75" customHeight="1">
      <c r="A117" s="294"/>
      <c r="B117" s="644" t="s">
        <v>255</v>
      </c>
      <c r="C117" s="644"/>
      <c r="D117" s="644"/>
      <c r="E117" s="644"/>
      <c r="F117" s="645"/>
      <c r="G117" s="646" t="s">
        <v>89</v>
      </c>
      <c r="H117" s="647"/>
      <c r="I117" s="214"/>
      <c r="J117" s="447" t="str">
        <f>G117</f>
        <v>No</v>
      </c>
      <c r="K117" s="402"/>
      <c r="L117" s="402"/>
      <c r="M117" s="401"/>
      <c r="N117" s="401"/>
      <c r="O117" s="402"/>
      <c r="P117" s="401"/>
      <c r="R117" s="401"/>
      <c r="S117" s="412"/>
      <c r="T117" s="413"/>
      <c r="U117" s="413"/>
      <c r="V117" s="413"/>
      <c r="W117" s="414"/>
      <c r="X117" s="414"/>
      <c r="Y117" s="441" t="str">
        <f>B117</f>
        <v>i. CycleBeads</v>
      </c>
      <c r="Z117" s="474"/>
    </row>
    <row r="118" spans="1:26"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26"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26" s="209" customFormat="1" ht="15.75">
      <c r="A120" s="671" t="s">
        <v>258</v>
      </c>
      <c r="B120" s="672"/>
      <c r="C120" s="672"/>
      <c r="D120" s="673"/>
      <c r="E120" s="674"/>
      <c r="F120" s="675">
        <v>2009</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26" s="209" customFormat="1" ht="22.5" customHeight="1">
      <c r="A121" s="652" t="s">
        <v>259</v>
      </c>
      <c r="B121" s="644"/>
      <c r="C121" s="645"/>
      <c r="D121" s="649" t="s">
        <v>1526</v>
      </c>
      <c r="E121" s="650"/>
      <c r="F121" s="650"/>
      <c r="G121" s="650"/>
      <c r="H121" s="651"/>
      <c r="I121" s="214"/>
      <c r="J121" s="473"/>
      <c r="K121" s="402" t="str">
        <f>A121</f>
        <v xml:space="preserve">D10. Name of the list(s)
</v>
      </c>
      <c r="L121" s="402"/>
      <c r="M121" s="401"/>
      <c r="N121" s="401"/>
      <c r="O121" s="402" t="str">
        <f>D121</f>
        <v>Essential Medicines List</v>
      </c>
      <c r="P121" s="401"/>
      <c r="R121" s="401"/>
      <c r="S121" s="412"/>
      <c r="T121" s="413"/>
      <c r="U121" s="413"/>
      <c r="V121" s="413"/>
      <c r="W121" s="414"/>
      <c r="X121" s="414"/>
      <c r="Z121" s="474"/>
    </row>
    <row r="122" spans="1:26"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26"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26" s="209" customFormat="1" ht="30.75" customHeight="1">
      <c r="A124" s="295"/>
      <c r="B124" s="664" t="s">
        <v>262</v>
      </c>
      <c r="C124" s="1100"/>
      <c r="D124" s="1100"/>
      <c r="E124" s="1101"/>
      <c r="F124" s="665">
        <v>2007</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row>
    <row r="125" spans="1:26" s="209" customFormat="1" ht="15.75" customHeight="1">
      <c r="A125" s="294"/>
      <c r="B125" s="644" t="s">
        <v>263</v>
      </c>
      <c r="C125" s="644"/>
      <c r="D125" s="644"/>
      <c r="E125" s="644"/>
      <c r="F125" s="645"/>
      <c r="G125" s="646" t="s">
        <v>89</v>
      </c>
      <c r="H125" s="647"/>
      <c r="I125" s="214"/>
      <c r="J125" s="447" t="str">
        <f>G125</f>
        <v>No</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row>
    <row r="126" spans="1:26" s="209" customFormat="1" ht="15.75" customHeight="1">
      <c r="A126" s="294"/>
      <c r="B126" s="644" t="s">
        <v>264</v>
      </c>
      <c r="C126" s="644"/>
      <c r="D126" s="644"/>
      <c r="E126" s="644"/>
      <c r="F126" s="645"/>
      <c r="G126" s="646" t="s">
        <v>89</v>
      </c>
      <c r="H126" s="647"/>
      <c r="I126" s="214"/>
      <c r="J126" s="447" t="str">
        <f>G126</f>
        <v>No</v>
      </c>
      <c r="K126" s="402"/>
      <c r="L126" s="402"/>
      <c r="M126" s="401"/>
      <c r="N126" s="401"/>
      <c r="O126" s="402"/>
      <c r="P126" s="401"/>
      <c r="R126" s="401"/>
      <c r="S126" s="412"/>
      <c r="T126" s="413"/>
      <c r="U126" s="413"/>
      <c r="V126" s="413"/>
      <c r="W126" s="414"/>
      <c r="X126" s="414"/>
      <c r="Y126" s="441" t="str">
        <f>B126</f>
        <v>c. Is contraceptive security included in the PRSP?</v>
      </c>
      <c r="Z126" s="474"/>
    </row>
    <row r="127" spans="1:26" s="209" customFormat="1" ht="15.75" customHeight="1">
      <c r="A127" s="294"/>
      <c r="B127" s="644" t="s">
        <v>265</v>
      </c>
      <c r="C127" s="644"/>
      <c r="D127" s="644"/>
      <c r="E127" s="644"/>
      <c r="F127" s="645"/>
      <c r="G127" s="646" t="s">
        <v>89</v>
      </c>
      <c r="H127" s="647"/>
      <c r="I127" s="214"/>
      <c r="J127" s="447" t="str">
        <f>G127</f>
        <v>No</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row>
    <row r="128" spans="1:26" s="209" customFormat="1" ht="15.75" customHeight="1">
      <c r="A128" s="294"/>
      <c r="B128" s="644" t="s">
        <v>266</v>
      </c>
      <c r="C128" s="644"/>
      <c r="D128" s="644"/>
      <c r="E128" s="644"/>
      <c r="F128" s="645"/>
      <c r="G128" s="646" t="s">
        <v>89</v>
      </c>
      <c r="H128" s="647"/>
      <c r="I128" s="214"/>
      <c r="J128" s="447" t="str">
        <f>G128</f>
        <v>No</v>
      </c>
      <c r="K128" s="402"/>
      <c r="L128" s="402"/>
      <c r="M128" s="401"/>
      <c r="N128" s="401"/>
      <c r="O128" s="402"/>
      <c r="P128" s="401"/>
      <c r="R128" s="401"/>
      <c r="S128" s="412"/>
      <c r="T128" s="413"/>
      <c r="U128" s="413"/>
      <c r="V128" s="413"/>
      <c r="W128" s="414"/>
      <c r="X128" s="414"/>
      <c r="Y128" s="441" t="str">
        <f>B128</f>
        <v>e. Are contraceptive supply indicators included in the PRSP?</v>
      </c>
      <c r="Z128" s="474"/>
    </row>
    <row r="129" spans="1:26" s="209" customFormat="1" ht="15.75" customHeight="1" thickBot="1">
      <c r="A129" s="204" t="s">
        <v>267</v>
      </c>
      <c r="B129" s="644" t="s">
        <v>268</v>
      </c>
      <c r="C129" s="645"/>
      <c r="D129" s="659" t="s">
        <v>1527</v>
      </c>
      <c r="E129" s="660"/>
      <c r="F129" s="660"/>
      <c r="G129" s="660"/>
      <c r="H129" s="661"/>
      <c r="I129" s="214"/>
      <c r="J129" s="473"/>
      <c r="K129" s="402" t="str">
        <f>B129</f>
        <v>f. Notes about the Poverty Reduction Strategy Paper</v>
      </c>
      <c r="L129" s="402"/>
      <c r="M129" s="401"/>
      <c r="N129" s="401"/>
      <c r="O129" s="402" t="str">
        <f>D129</f>
        <v>Reproductive health is integrated within the health component (p.179).</v>
      </c>
      <c r="P129" s="401"/>
      <c r="R129" s="401"/>
      <c r="S129" s="412"/>
      <c r="T129" s="413"/>
      <c r="U129" s="413"/>
      <c r="V129" s="413"/>
      <c r="W129" s="414"/>
      <c r="X129" s="414"/>
      <c r="Z129" s="474"/>
    </row>
    <row r="130" spans="1:26"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row>
    <row r="131" spans="1:26" s="143" customFormat="1" ht="30" customHeight="1">
      <c r="A131" s="654" t="s">
        <v>270</v>
      </c>
      <c r="B131" s="655"/>
      <c r="C131" s="655"/>
      <c r="D131" s="655"/>
      <c r="E131" s="655"/>
      <c r="F131" s="656"/>
      <c r="G131" s="657" t="s">
        <v>78</v>
      </c>
      <c r="H131" s="658"/>
      <c r="I131" s="417"/>
      <c r="J131" s="447" t="str">
        <f>G131</f>
        <v>Yes</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26" s="143" customFormat="1" ht="45">
      <c r="A132" s="652" t="s">
        <v>1645</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26"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26" s="143" customFormat="1" ht="15" customHeight="1">
      <c r="A134" s="569"/>
      <c r="B134" s="644" t="s">
        <v>250</v>
      </c>
      <c r="C134" s="644"/>
      <c r="D134" s="644"/>
      <c r="E134" s="644"/>
      <c r="F134" s="645"/>
      <c r="G134" s="646" t="s">
        <v>89</v>
      </c>
      <c r="H134" s="647"/>
      <c r="I134" s="417"/>
      <c r="J134" s="447" t="str">
        <f t="shared" si="5"/>
        <v>No</v>
      </c>
      <c r="K134" s="402"/>
      <c r="L134" s="401"/>
      <c r="M134" s="401"/>
      <c r="N134" s="401"/>
      <c r="O134" s="401"/>
      <c r="P134" s="401"/>
      <c r="Q134" s="401"/>
      <c r="R134" s="401"/>
      <c r="S134" s="401"/>
      <c r="T134" s="175"/>
      <c r="U134" s="175"/>
      <c r="V134" s="175"/>
      <c r="W134" s="409"/>
      <c r="X134" s="409"/>
      <c r="Y134" s="441" t="str">
        <f t="shared" si="6"/>
        <v>b. Progestin-only pills</v>
      </c>
      <c r="Z134" s="427"/>
    </row>
    <row r="135" spans="1:26"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26" s="143" customFormat="1" ht="15" customHeight="1">
      <c r="A136" s="566"/>
      <c r="B136" s="644" t="s">
        <v>252</v>
      </c>
      <c r="C136" s="644"/>
      <c r="D136" s="644"/>
      <c r="E136" s="644"/>
      <c r="F136" s="645"/>
      <c r="G136" s="646" t="s">
        <v>89</v>
      </c>
      <c r="H136" s="647"/>
      <c r="I136" s="417"/>
      <c r="J136" s="447" t="str">
        <f t="shared" si="5"/>
        <v>No</v>
      </c>
      <c r="K136" s="402"/>
      <c r="L136" s="401"/>
      <c r="M136" s="401"/>
      <c r="N136" s="401"/>
      <c r="O136" s="401"/>
      <c r="P136" s="401"/>
      <c r="Q136" s="401"/>
      <c r="R136" s="401"/>
      <c r="S136" s="401"/>
      <c r="T136" s="175"/>
      <c r="U136" s="175"/>
      <c r="V136" s="175"/>
      <c r="W136" s="409"/>
      <c r="X136" s="409"/>
      <c r="Y136" s="441" t="str">
        <f t="shared" si="6"/>
        <v>d. Hormonal implants</v>
      </c>
      <c r="Z136" s="427"/>
    </row>
    <row r="137" spans="1:26" s="143" customFormat="1" ht="15" customHeight="1">
      <c r="A137" s="566"/>
      <c r="B137" s="644" t="s">
        <v>253</v>
      </c>
      <c r="C137" s="644"/>
      <c r="D137" s="644"/>
      <c r="E137" s="644"/>
      <c r="F137" s="645"/>
      <c r="G137" s="646" t="s">
        <v>78</v>
      </c>
      <c r="H137" s="647"/>
      <c r="I137" s="417"/>
      <c r="J137" s="447" t="str">
        <f t="shared" si="5"/>
        <v>Yes</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26" s="143" customFormat="1" ht="15" customHeight="1">
      <c r="A138" s="566"/>
      <c r="B138" s="644" t="s">
        <v>207</v>
      </c>
      <c r="C138" s="644"/>
      <c r="D138" s="644"/>
      <c r="E138" s="644"/>
      <c r="F138" s="645"/>
      <c r="G138" s="646" t="s">
        <v>78</v>
      </c>
      <c r="H138" s="647"/>
      <c r="I138" s="417"/>
      <c r="J138" s="447" t="str">
        <f t="shared" si="5"/>
        <v>Yes</v>
      </c>
      <c r="K138" s="402"/>
      <c r="L138" s="401"/>
      <c r="M138" s="401"/>
      <c r="N138" s="401"/>
      <c r="O138" s="401"/>
      <c r="P138" s="401"/>
      <c r="Q138" s="401"/>
      <c r="R138" s="401"/>
      <c r="S138" s="401"/>
      <c r="T138" s="175"/>
      <c r="U138" s="175"/>
      <c r="V138" s="175"/>
      <c r="W138" s="409"/>
      <c r="X138" s="409"/>
      <c r="Y138" s="441" t="str">
        <f t="shared" si="6"/>
        <v>f. Male condoms</v>
      </c>
      <c r="Z138" s="427"/>
    </row>
    <row r="139" spans="1:26"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26" s="143" customFormat="1" ht="15" customHeight="1">
      <c r="A140" s="566"/>
      <c r="B140" s="644" t="s">
        <v>254</v>
      </c>
      <c r="C140" s="644"/>
      <c r="D140" s="644"/>
      <c r="E140" s="644"/>
      <c r="F140" s="645"/>
      <c r="G140" s="646" t="s">
        <v>89</v>
      </c>
      <c r="H140" s="647"/>
      <c r="I140" s="417"/>
      <c r="J140" s="447" t="str">
        <f t="shared" si="5"/>
        <v>No</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26" s="143" customFormat="1" ht="15" customHeight="1">
      <c r="A141" s="566"/>
      <c r="B141" s="644" t="s">
        <v>255</v>
      </c>
      <c r="C141" s="644"/>
      <c r="D141" s="644"/>
      <c r="E141" s="644"/>
      <c r="F141" s="645"/>
      <c r="G141" s="646" t="s">
        <v>96</v>
      </c>
      <c r="H141" s="647"/>
      <c r="I141" s="417"/>
      <c r="J141" s="447" t="str">
        <f t="shared" si="5"/>
        <v>N/A</v>
      </c>
      <c r="K141" s="402"/>
      <c r="L141" s="401"/>
      <c r="M141" s="401"/>
      <c r="N141" s="401"/>
      <c r="O141" s="401"/>
      <c r="P141" s="401"/>
      <c r="Q141" s="401"/>
      <c r="R141" s="401"/>
      <c r="S141" s="401"/>
      <c r="T141" s="175"/>
      <c r="U141" s="175"/>
      <c r="V141" s="175"/>
      <c r="W141" s="409"/>
      <c r="X141" s="409"/>
      <c r="Y141" s="441" t="str">
        <f t="shared" si="6"/>
        <v>i. CycleBeads</v>
      </c>
      <c r="Z141" s="427"/>
    </row>
    <row r="142" spans="1:26" s="143" customFormat="1" ht="30">
      <c r="A142" s="566"/>
      <c r="B142" s="644" t="s">
        <v>272</v>
      </c>
      <c r="C142" s="644"/>
      <c r="D142" s="644"/>
      <c r="E142" s="644"/>
      <c r="F142" s="649" t="s">
        <v>1569</v>
      </c>
      <c r="G142" s="650"/>
      <c r="H142" s="651"/>
      <c r="I142" s="417"/>
      <c r="J142" s="447"/>
      <c r="K142" s="402"/>
      <c r="L142" s="401"/>
      <c r="M142" s="402"/>
      <c r="N142" s="401"/>
      <c r="O142" s="401"/>
      <c r="P142" s="401"/>
      <c r="Q142" s="402" t="str">
        <f>F142</f>
        <v>01/11 - 12/11</v>
      </c>
      <c r="R142" s="402" t="str">
        <f>B142</f>
        <v xml:space="preserve">j. Time period of reports reviewed
(mm/yy - mm/yy) (for example, reports from 1/11-12/11) </v>
      </c>
      <c r="S142" s="401"/>
      <c r="T142" s="175"/>
      <c r="U142" s="175"/>
      <c r="V142" s="175"/>
      <c r="W142" s="409"/>
      <c r="X142" s="409"/>
      <c r="Z142" s="427"/>
    </row>
    <row r="143" spans="1:26" s="143" customFormat="1" ht="45">
      <c r="A143" s="204"/>
      <c r="B143" s="644" t="s">
        <v>273</v>
      </c>
      <c r="C143" s="644"/>
      <c r="D143" s="644"/>
      <c r="E143" s="644"/>
      <c r="F143" s="649" t="s">
        <v>752</v>
      </c>
      <c r="G143" s="650"/>
      <c r="H143" s="651"/>
      <c r="I143" s="417"/>
      <c r="J143" s="447"/>
      <c r="K143" s="402"/>
      <c r="L143" s="402"/>
      <c r="M143" s="401"/>
      <c r="N143" s="401"/>
      <c r="O143" s="401"/>
      <c r="P143" s="401"/>
      <c r="Q143" s="402" t="str">
        <f>F143</f>
        <v>PipeLine</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26"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89</v>
      </c>
      <c r="H145" s="647"/>
      <c r="I145" s="417"/>
      <c r="J145" s="447" t="str">
        <f>G145</f>
        <v>No</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1528</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 xml:space="preserve">Challenges: Funding, funding delays leading to shipment delays and stockouts; delays in launching RHCS Strategy. Successes: Forecasting and quantification, procurement planning, collaboration with MoH and other partners.  </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2D00-000000000000}">
      <formula1>$Y$1:$Y$14</formula1>
    </dataValidation>
    <dataValidation type="list" allowBlank="1" showInputMessage="1" showErrorMessage="1" error="Please choose from the dropdown list." sqref="H24" xr:uid="{00000000-0002-0000-2D00-000001000000}">
      <formula1>$O$1:$O$7</formula1>
    </dataValidation>
    <dataValidation type="list" allowBlank="1" showInputMessage="1" showErrorMessage="1" error="Please choose from the dropdown list." sqref="F59:H59" xr:uid="{00000000-0002-0000-2D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D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D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2D00-000005000000}">
      <formula1>$W$1:$W$5</formula1>
    </dataValidation>
  </dataValidations>
  <hyperlinks>
    <hyperlink ref="A5:C5" location="Introduction!R10" display="To jump to the Introduction sheet, click here." xr:uid="{00000000-0004-0000-2D00-000000000000}"/>
  </hyperlinks>
  <pageMargins left="0.7" right="0.7" top="0.75" bottom="0.75" header="0.3" footer="0.3"/>
  <pageSetup scale="59" fitToHeight="4" orientation="portrait" cellComments="atEnd" r:id="rId1"/>
  <rowBreaks count="4" manualBreakCount="4">
    <brk id="35" max="25" man="1"/>
    <brk id="62" max="25" man="1"/>
    <brk id="122" max="25" man="1"/>
    <brk id="149" max="7"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407" hidden="1" customWidth="1"/>
    <col min="10" max="10" width="38.5703125" style="407" hidden="1" customWidth="1"/>
    <col min="11" max="11" width="64.42578125" style="402" hidden="1" customWidth="1"/>
    <col min="12" max="12" width="87.7109375" style="401" hidden="1" customWidth="1"/>
    <col min="13" max="13" width="37.28515625" style="401" hidden="1" customWidth="1"/>
    <col min="14" max="14" width="75.28515625" style="401" hidden="1" customWidth="1"/>
    <col min="15" max="15" width="81.7109375" style="401" hidden="1" customWidth="1"/>
    <col min="16" max="16" width="69.42578125" style="401" hidden="1" customWidth="1"/>
    <col min="17" max="17" width="57" style="401" hidden="1" customWidth="1"/>
    <col min="18" max="18" width="87.7109375" style="401"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171" hidden="1" customWidth="1"/>
    <col min="26" max="26" width="1.28515625" style="170"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941"/>
      <c r="B1" s="941"/>
      <c r="C1" s="941"/>
      <c r="D1" s="941"/>
      <c r="E1" s="941"/>
      <c r="F1" s="941"/>
      <c r="G1" s="941"/>
      <c r="H1" s="941"/>
      <c r="I1" s="400" t="s">
        <v>71</v>
      </c>
      <c r="J1" s="401" t="s">
        <v>72</v>
      </c>
      <c r="K1" s="402"/>
      <c r="L1" s="401" t="s">
        <v>73</v>
      </c>
      <c r="M1" s="401" t="s">
        <v>74</v>
      </c>
      <c r="N1" s="402" t="s">
        <v>75</v>
      </c>
      <c r="O1" s="403" t="s">
        <v>76</v>
      </c>
      <c r="P1" s="401"/>
      <c r="Q1" s="401"/>
      <c r="R1" s="402" t="s">
        <v>77</v>
      </c>
      <c r="S1" s="401"/>
      <c r="T1" s="401"/>
      <c r="U1" s="401"/>
      <c r="V1" s="401"/>
      <c r="W1" s="404" t="s">
        <v>78</v>
      </c>
      <c r="X1" s="405" t="s">
        <v>79</v>
      </c>
      <c r="Y1" s="1068" t="s">
        <v>80</v>
      </c>
      <c r="Z1" s="1068"/>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406"/>
      <c r="J2" s="407"/>
      <c r="K2" s="402" t="s">
        <v>81</v>
      </c>
      <c r="L2" s="401"/>
      <c r="M2" s="401"/>
      <c r="N2" s="402" t="s">
        <v>75</v>
      </c>
      <c r="O2" s="403" t="s">
        <v>82</v>
      </c>
      <c r="P2" s="401" t="s">
        <v>83</v>
      </c>
      <c r="Q2" s="401"/>
      <c r="R2" s="402" t="s">
        <v>84</v>
      </c>
      <c r="S2" s="401" t="s">
        <v>85</v>
      </c>
      <c r="T2" s="408" t="s">
        <v>86</v>
      </c>
      <c r="U2" s="175" t="s">
        <v>87</v>
      </c>
      <c r="V2" s="175" t="s">
        <v>88</v>
      </c>
      <c r="W2" s="409" t="s">
        <v>89</v>
      </c>
      <c r="X2" s="409"/>
      <c r="Y2" s="1063" t="s">
        <v>90</v>
      </c>
      <c r="Z2" s="1068"/>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406"/>
      <c r="J3" s="407"/>
      <c r="K3" s="402"/>
      <c r="L3" s="401"/>
      <c r="M3" s="401"/>
      <c r="N3" s="402"/>
      <c r="O3" s="403" t="s">
        <v>91</v>
      </c>
      <c r="P3" s="401"/>
      <c r="Q3" s="401"/>
      <c r="R3" s="402" t="s">
        <v>92</v>
      </c>
      <c r="S3" s="401"/>
      <c r="T3" s="408"/>
      <c r="U3" s="175"/>
      <c r="V3" s="175"/>
      <c r="W3" s="409"/>
      <c r="X3" s="409"/>
      <c r="Y3" s="1063" t="s">
        <v>93</v>
      </c>
      <c r="Z3" s="1068"/>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410"/>
      <c r="J4" s="407"/>
      <c r="K4" s="402"/>
      <c r="L4" s="401"/>
      <c r="M4" s="401"/>
      <c r="N4" s="402"/>
      <c r="O4" s="402" t="s">
        <v>94</v>
      </c>
      <c r="P4" s="401"/>
      <c r="Q4" s="401"/>
      <c r="R4" s="409" t="s">
        <v>95</v>
      </c>
      <c r="S4" s="401"/>
      <c r="T4" s="408"/>
      <c r="U4" s="175"/>
      <c r="V4" s="175"/>
      <c r="W4" s="409" t="s">
        <v>96</v>
      </c>
      <c r="X4" s="409"/>
      <c r="Y4" s="1063" t="s">
        <v>97</v>
      </c>
      <c r="Z4" s="1068"/>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410"/>
      <c r="J5" s="407"/>
      <c r="K5" s="402"/>
      <c r="L5" s="401"/>
      <c r="M5" s="401"/>
      <c r="N5" s="402"/>
      <c r="O5" s="402"/>
      <c r="P5" s="401"/>
      <c r="Q5" s="401"/>
      <c r="R5" s="401"/>
      <c r="S5" s="401"/>
      <c r="T5" s="408"/>
      <c r="U5" s="175"/>
      <c r="V5" s="175"/>
      <c r="W5" s="409" t="s">
        <v>99</v>
      </c>
      <c r="X5" s="409"/>
      <c r="Y5" s="1063" t="s">
        <v>100</v>
      </c>
      <c r="Z5" s="1068"/>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411"/>
      <c r="O6" s="402" t="s">
        <v>96</v>
      </c>
      <c r="R6" s="402" t="s">
        <v>96</v>
      </c>
      <c r="Y6" s="1076" t="s">
        <v>102</v>
      </c>
      <c r="Z6" s="1106"/>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410"/>
      <c r="N7" s="402"/>
      <c r="O7" s="402" t="s">
        <v>99</v>
      </c>
      <c r="R7" s="402" t="s">
        <v>99</v>
      </c>
      <c r="T7" s="415"/>
      <c r="X7" s="416" t="str">
        <f>A7</f>
        <v xml:space="preserve">Contraceptive Security (CS) Indicators 2012 Data </v>
      </c>
      <c r="Y7" s="1076" t="s">
        <v>104</v>
      </c>
      <c r="Z7" s="110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1646</v>
      </c>
      <c r="B8" s="800"/>
      <c r="C8" s="800"/>
      <c r="D8" s="1077"/>
      <c r="E8" s="1077"/>
      <c r="F8" s="1077"/>
      <c r="G8" s="1077"/>
      <c r="H8" s="1077"/>
      <c r="I8" s="417"/>
      <c r="J8" s="406">
        <f>G8</f>
        <v>0</v>
      </c>
      <c r="K8" s="402" t="str">
        <f>A8</f>
        <v>Country: Zimbabwe</v>
      </c>
      <c r="N8" s="402"/>
      <c r="P8" s="401" t="s">
        <v>108</v>
      </c>
      <c r="T8" s="415">
        <f>D8</f>
        <v>0</v>
      </c>
      <c r="Y8" s="1076" t="s">
        <v>109</v>
      </c>
      <c r="Z8" s="110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406">
        <f>G9</f>
        <v>0</v>
      </c>
      <c r="K9" s="402" t="str">
        <f>A9</f>
        <v>The CS Indicators are presented in the following sections:
               A. leadership &amp; cooordination               B. finance &amp; procurement               C. commodities               D. policies               E. supply chain</v>
      </c>
      <c r="O9" s="402" t="s">
        <v>114</v>
      </c>
      <c r="Q9" s="401" t="s">
        <v>115</v>
      </c>
      <c r="S9" s="416">
        <f>D9</f>
        <v>0</v>
      </c>
      <c r="Y9" s="1076" t="s">
        <v>116</v>
      </c>
      <c r="Z9" s="110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418" t="s">
        <v>118</v>
      </c>
      <c r="J10" s="401"/>
      <c r="K10" s="402"/>
      <c r="L10" s="401"/>
      <c r="M10" s="401"/>
      <c r="N10" s="401"/>
      <c r="O10" s="402"/>
      <c r="P10" s="401"/>
      <c r="Q10" s="401"/>
      <c r="R10" s="401" t="s">
        <v>73</v>
      </c>
      <c r="S10" s="412"/>
      <c r="T10" s="412"/>
      <c r="U10" s="412"/>
      <c r="V10" s="412"/>
      <c r="W10" s="412"/>
      <c r="X10" s="419"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155" t="s">
        <v>119</v>
      </c>
      <c r="Z10" s="1155"/>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420"/>
      <c r="J11" s="421"/>
      <c r="K11" s="422"/>
      <c r="L11" s="423"/>
      <c r="M11" s="423"/>
      <c r="N11" s="423"/>
      <c r="O11" s="423"/>
      <c r="P11" s="423"/>
      <c r="Q11" s="423"/>
      <c r="R11" s="423"/>
      <c r="S11" s="423"/>
      <c r="T11" s="424"/>
      <c r="U11" s="424"/>
      <c r="V11" s="424"/>
      <c r="W11" s="425"/>
      <c r="X11" s="425"/>
      <c r="Y11" s="1082" t="s">
        <v>121</v>
      </c>
      <c r="Z11" s="106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426"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7"/>
      <c r="K12" s="402"/>
      <c r="L12" s="401"/>
      <c r="M12" s="401"/>
      <c r="N12" s="401"/>
      <c r="O12" s="401"/>
      <c r="P12" s="401"/>
      <c r="Q12" s="401"/>
      <c r="R12" s="401"/>
      <c r="S12" s="401"/>
      <c r="T12" s="175"/>
      <c r="U12" s="175"/>
      <c r="V12" s="175"/>
      <c r="W12" s="409"/>
      <c r="X12" s="409"/>
      <c r="Y12" s="143" t="s">
        <v>123</v>
      </c>
      <c r="Z12" s="427"/>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1510</v>
      </c>
      <c r="E13" s="679"/>
      <c r="F13" s="679"/>
      <c r="G13" s="679"/>
      <c r="H13" s="680"/>
      <c r="I13" s="417"/>
      <c r="J13" s="407"/>
      <c r="K13" s="402" t="str">
        <f>B13</f>
        <v>a. What is the name of the committee?</v>
      </c>
      <c r="L13" s="428" t="str">
        <f>D13</f>
        <v>Reproductive Health Commodity Security Committee</v>
      </c>
      <c r="M13" s="401"/>
      <c r="N13" s="401"/>
      <c r="O13" s="403" t="str">
        <f>D13</f>
        <v>Reproductive Health Commodity Security Committee</v>
      </c>
      <c r="P13" s="401"/>
      <c r="Q13" s="401"/>
      <c r="R13" s="401"/>
      <c r="S13" s="401"/>
      <c r="T13" s="175"/>
      <c r="U13" s="175"/>
      <c r="V13" s="175"/>
      <c r="W13" s="409"/>
      <c r="X13" s="409"/>
      <c r="Z13" s="427"/>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426"/>
      <c r="J14" s="407"/>
      <c r="K14" s="402" t="str">
        <f>A14</f>
        <v>A2. Are the following organizations represented on the committee?</v>
      </c>
      <c r="L14" s="401"/>
      <c r="M14" s="401"/>
      <c r="N14" s="401"/>
      <c r="O14" s="402"/>
      <c r="P14" s="401"/>
      <c r="Q14" s="401"/>
      <c r="R14" s="401"/>
      <c r="S14" s="401"/>
      <c r="T14" s="175"/>
      <c r="U14" s="175"/>
      <c r="V14" s="175"/>
      <c r="W14" s="409"/>
      <c r="X14" s="409"/>
      <c r="Y14" s="143" t="s">
        <v>99</v>
      </c>
      <c r="Z14" s="427"/>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649" t="s">
        <v>917</v>
      </c>
      <c r="G15" s="650"/>
      <c r="H15" s="651"/>
      <c r="I15" s="417"/>
      <c r="J15" s="407"/>
      <c r="K15" s="402" t="str">
        <f t="shared" ref="K15:K23" si="0">B15</f>
        <v>a. Social marketing</v>
      </c>
      <c r="L15" s="401"/>
      <c r="M15" s="401"/>
      <c r="N15" s="401"/>
      <c r="O15" s="402"/>
      <c r="P15" s="401"/>
      <c r="Q15" s="402" t="str">
        <f t="shared" ref="Q15:Q23" si="1">F15</f>
        <v>Population Services International (PSI)</v>
      </c>
      <c r="R15" s="401"/>
      <c r="S15" s="401"/>
      <c r="T15" s="175"/>
      <c r="U15" s="175"/>
      <c r="V15" s="175"/>
      <c r="W15" s="409"/>
      <c r="X15" s="409"/>
      <c r="Z15" s="427"/>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649" t="s">
        <v>1529</v>
      </c>
      <c r="G16" s="650"/>
      <c r="H16" s="651"/>
      <c r="I16" s="417"/>
      <c r="J16" s="407"/>
      <c r="K16" s="402" t="str">
        <f t="shared" si="0"/>
        <v>b. NGO (for example: service delivery, advocacy, Planned Parenthood affiliate, Marie Stopes affiliate, faith-based organizations, etc.)</v>
      </c>
      <c r="L16" s="401"/>
      <c r="M16" s="401"/>
      <c r="N16" s="401"/>
      <c r="O16" s="402"/>
      <c r="P16" s="401"/>
      <c r="Q16" s="402" t="str">
        <f t="shared" si="1"/>
        <v>Population Services Zimbabwe (Marie Stopes affiliate), Elizabeth Glaser Pediatric AIDS Foundation</v>
      </c>
      <c r="R16" s="401"/>
      <c r="S16" s="401"/>
      <c r="T16" s="175"/>
      <c r="U16" s="175"/>
      <c r="V16" s="175"/>
      <c r="W16" s="409"/>
      <c r="X16" s="409"/>
      <c r="Z16" s="427"/>
      <c r="DS16" s="175"/>
      <c r="DT16" s="175"/>
      <c r="DU16" s="175"/>
      <c r="DV16" s="175"/>
      <c r="DW16" s="175"/>
      <c r="DX16" s="175"/>
      <c r="DY16" s="175"/>
      <c r="DZ16" s="175"/>
      <c r="EA16" s="175"/>
      <c r="EB16" s="175"/>
      <c r="EC16" s="176"/>
      <c r="ED16" s="176"/>
    </row>
    <row r="17" spans="1:134" s="143" customFormat="1" ht="45">
      <c r="A17" s="204"/>
      <c r="B17" s="644" t="s">
        <v>130</v>
      </c>
      <c r="C17" s="645"/>
      <c r="D17" s="570" t="s">
        <v>78</v>
      </c>
      <c r="E17" s="178" t="s">
        <v>128</v>
      </c>
      <c r="F17" s="649" t="s">
        <v>1530</v>
      </c>
      <c r="G17" s="650"/>
      <c r="H17" s="651"/>
      <c r="I17" s="417"/>
      <c r="J17" s="407"/>
      <c r="K17" s="402" t="str">
        <f t="shared" si="0"/>
        <v>c. Commercial sector (for example: pharmacy associations, manufacturers, etc.)</v>
      </c>
      <c r="L17" s="401"/>
      <c r="M17" s="401"/>
      <c r="N17" s="401"/>
      <c r="O17" s="402"/>
      <c r="P17" s="401"/>
      <c r="Q17" s="402" t="str">
        <f t="shared" si="1"/>
        <v>CIMAS Healthcare (medical insurance and health services provider)</v>
      </c>
      <c r="R17" s="401"/>
      <c r="S17" s="401"/>
      <c r="T17" s="175"/>
      <c r="U17" s="175"/>
      <c r="V17" s="175"/>
      <c r="W17" s="409"/>
      <c r="X17" s="409"/>
      <c r="Z17" s="427"/>
      <c r="DS17" s="175"/>
      <c r="DT17" s="175"/>
      <c r="DU17" s="175"/>
      <c r="DV17" s="175"/>
      <c r="DW17" s="175"/>
      <c r="DX17" s="175"/>
      <c r="DY17" s="175"/>
      <c r="DZ17" s="175"/>
      <c r="EA17" s="175"/>
      <c r="EB17" s="175"/>
      <c r="EC17" s="175"/>
      <c r="ED17" s="176"/>
    </row>
    <row r="18" spans="1:134" s="143" customFormat="1" ht="45">
      <c r="A18" s="204"/>
      <c r="B18" s="644" t="s">
        <v>131</v>
      </c>
      <c r="C18" s="645"/>
      <c r="D18" s="570" t="s">
        <v>78</v>
      </c>
      <c r="E18" s="178" t="s">
        <v>132</v>
      </c>
      <c r="F18" s="649" t="s">
        <v>1220</v>
      </c>
      <c r="G18" s="650"/>
      <c r="H18" s="651"/>
      <c r="I18" s="417"/>
      <c r="J18" s="407"/>
      <c r="K18" s="402" t="str">
        <f t="shared" si="0"/>
        <v>d. Donors</v>
      </c>
      <c r="L18" s="401"/>
      <c r="M18" s="401"/>
      <c r="N18" s="401"/>
      <c r="O18" s="402"/>
      <c r="P18" s="401"/>
      <c r="Q18" s="402" t="str">
        <f t="shared" si="1"/>
        <v>USAID, DFID</v>
      </c>
      <c r="R18" s="401"/>
      <c r="S18" s="401"/>
      <c r="T18" s="175"/>
      <c r="U18" s="175"/>
      <c r="V18" s="175"/>
      <c r="W18" s="409"/>
      <c r="X18" s="409"/>
      <c r="Z18" s="427"/>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649" t="s">
        <v>552</v>
      </c>
      <c r="G19" s="650"/>
      <c r="H19" s="651"/>
      <c r="I19" s="417"/>
      <c r="J19" s="407"/>
      <c r="K19" s="402" t="str">
        <f t="shared" si="0"/>
        <v>e. UN agencies</v>
      </c>
      <c r="L19" s="401"/>
      <c r="M19" s="401"/>
      <c r="N19" s="401"/>
      <c r="O19" s="402"/>
      <c r="P19" s="401"/>
      <c r="Q19" s="402" t="str">
        <f t="shared" si="1"/>
        <v>UNFPA</v>
      </c>
      <c r="R19" s="401"/>
      <c r="S19" s="401"/>
      <c r="T19" s="175"/>
      <c r="U19" s="175"/>
      <c r="V19" s="175"/>
      <c r="W19" s="409"/>
      <c r="X19" s="409"/>
      <c r="Z19" s="427"/>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649" t="s">
        <v>1531</v>
      </c>
      <c r="G20" s="650"/>
      <c r="H20" s="651"/>
      <c r="I20" s="417"/>
      <c r="J20" s="407"/>
      <c r="K20" s="402" t="str">
        <f t="shared" si="0"/>
        <v>f. Ministry of Health (for example: logistics, reproductive health, family planning, maternal and child health, HIV/AIDS, pharmacy units, etc.)</v>
      </c>
      <c r="L20" s="401"/>
      <c r="M20" s="401"/>
      <c r="N20" s="401"/>
      <c r="O20" s="402"/>
      <c r="P20" s="401"/>
      <c r="Q20" s="429" t="str">
        <f t="shared" si="1"/>
        <v>MoHCW Reproductive Health Unit, Logistics Unit of the Directorate of Pharmacy Services, Zimbabwe National Family Planning Council (ZNFPC)</v>
      </c>
      <c r="R20" s="401"/>
      <c r="S20" s="401"/>
      <c r="T20" s="175"/>
      <c r="U20" s="175"/>
      <c r="V20" s="175"/>
      <c r="W20" s="409"/>
      <c r="X20" s="409"/>
      <c r="Z20" s="427"/>
      <c r="DS20" s="175"/>
      <c r="DT20" s="175"/>
      <c r="DU20" s="175"/>
      <c r="DV20" s="176"/>
      <c r="DW20" s="176"/>
      <c r="DX20" s="176"/>
      <c r="DY20" s="176"/>
      <c r="DZ20" s="176"/>
      <c r="EA20" s="176"/>
      <c r="ED20" s="176"/>
    </row>
    <row r="21" spans="1:134" s="143" customFormat="1">
      <c r="A21" s="204"/>
      <c r="B21" s="713" t="s">
        <v>137</v>
      </c>
      <c r="C21" s="713"/>
      <c r="D21" s="570" t="s">
        <v>78</v>
      </c>
      <c r="E21" s="178" t="s">
        <v>138</v>
      </c>
      <c r="F21" s="649" t="s">
        <v>1532</v>
      </c>
      <c r="G21" s="650"/>
      <c r="H21" s="651"/>
      <c r="I21" s="417"/>
      <c r="J21" s="407"/>
      <c r="K21" s="402" t="str">
        <f t="shared" si="0"/>
        <v>g. Central Medical Store or Central Warehouse</v>
      </c>
      <c r="L21" s="401"/>
      <c r="M21" s="401"/>
      <c r="N21" s="401"/>
      <c r="O21" s="402"/>
      <c r="P21" s="401"/>
      <c r="Q21" s="402" t="str">
        <f t="shared" si="1"/>
        <v>NatPharm</v>
      </c>
      <c r="R21" s="401"/>
      <c r="S21" s="401"/>
      <c r="T21" s="175"/>
      <c r="U21" s="175"/>
      <c r="V21" s="175"/>
      <c r="W21" s="409"/>
      <c r="X21" s="409"/>
      <c r="Z21" s="427"/>
    </row>
    <row r="22" spans="1:134" s="143" customFormat="1">
      <c r="A22" s="204"/>
      <c r="B22" s="713" t="s">
        <v>139</v>
      </c>
      <c r="C22" s="713"/>
      <c r="D22" s="570" t="s">
        <v>89</v>
      </c>
      <c r="E22" s="178" t="s">
        <v>138</v>
      </c>
      <c r="F22" s="649"/>
      <c r="G22" s="650"/>
      <c r="H22" s="651"/>
      <c r="I22" s="417"/>
      <c r="J22" s="407"/>
      <c r="K22" s="402" t="str">
        <f t="shared" si="0"/>
        <v xml:space="preserve">h. Ministry of Finance or Ministry of Planning </v>
      </c>
      <c r="L22" s="401"/>
      <c r="M22" s="401"/>
      <c r="N22" s="401"/>
      <c r="O22" s="402"/>
      <c r="P22" s="401"/>
      <c r="Q22" s="402">
        <f t="shared" si="1"/>
        <v>0</v>
      </c>
      <c r="R22" s="401"/>
      <c r="S22" s="401"/>
      <c r="T22" s="175"/>
      <c r="U22" s="175"/>
      <c r="V22" s="175"/>
      <c r="W22" s="409"/>
      <c r="X22" s="409"/>
      <c r="Z22" s="427"/>
    </row>
    <row r="23" spans="1:134" s="142" customFormat="1" ht="30" customHeight="1">
      <c r="A23" s="204"/>
      <c r="B23" s="713" t="s">
        <v>140</v>
      </c>
      <c r="C23" s="713"/>
      <c r="D23" s="570" t="s">
        <v>78</v>
      </c>
      <c r="E23" s="178" t="s">
        <v>138</v>
      </c>
      <c r="F23" s="649" t="s">
        <v>1533</v>
      </c>
      <c r="G23" s="650"/>
      <c r="H23" s="651"/>
      <c r="I23" s="417"/>
      <c r="J23" s="407"/>
      <c r="K23" s="406" t="str">
        <f t="shared" si="0"/>
        <v>i. Other (for example: partners)</v>
      </c>
      <c r="L23" s="407"/>
      <c r="M23" s="407"/>
      <c r="N23" s="407"/>
      <c r="O23" s="406"/>
      <c r="P23" s="407"/>
      <c r="Q23" s="406" t="str">
        <f t="shared" si="1"/>
        <v>Medicines Control Authority of Zimbabwe, Crown Agents Zimbabwe, USAID | DELIVER PROJECT</v>
      </c>
      <c r="R23" s="407"/>
      <c r="S23" s="407"/>
      <c r="T23" s="407"/>
      <c r="U23" s="407"/>
      <c r="V23" s="407"/>
      <c r="W23" s="430"/>
      <c r="X23" s="430"/>
    </row>
    <row r="24" spans="1:134" s="143" customFormat="1">
      <c r="A24" s="652" t="s">
        <v>141</v>
      </c>
      <c r="B24" s="644"/>
      <c r="C24" s="644"/>
      <c r="D24" s="644"/>
      <c r="E24" s="644"/>
      <c r="F24" s="644"/>
      <c r="G24" s="644"/>
      <c r="H24" s="271" t="s">
        <v>82</v>
      </c>
      <c r="I24" s="431" t="str">
        <f>A24</f>
        <v>A3. How many times did the committee meet during the last year? (0, 1-2, 3-5, or 6+)  (Please select from the dropdown.)</v>
      </c>
      <c r="J24" s="407"/>
      <c r="K24" s="402"/>
      <c r="L24" s="401"/>
      <c r="M24" s="401"/>
      <c r="N24" s="401"/>
      <c r="O24" s="402"/>
      <c r="P24" s="401"/>
      <c r="Q24" s="401"/>
      <c r="R24" s="401"/>
      <c r="S24" s="401"/>
      <c r="T24" s="175"/>
      <c r="U24" s="175"/>
      <c r="V24" s="175"/>
      <c r="W24" s="409"/>
      <c r="X24" s="409"/>
      <c r="Z24" s="427"/>
    </row>
    <row r="25" spans="1:134" s="143" customFormat="1">
      <c r="A25" s="705" t="s">
        <v>142</v>
      </c>
      <c r="B25" s="706"/>
      <c r="C25" s="706"/>
      <c r="D25" s="713"/>
      <c r="E25" s="713"/>
      <c r="F25" s="713"/>
      <c r="G25" s="714"/>
      <c r="H25" s="271" t="s">
        <v>78</v>
      </c>
      <c r="I25" s="431" t="str">
        <f>A25</f>
        <v xml:space="preserve">A4. Does the committee have legal status?  (Please select from the dropdown.)                                  </v>
      </c>
      <c r="J25" s="407"/>
      <c r="K25" s="402"/>
      <c r="L25" s="401"/>
      <c r="M25" s="401"/>
      <c r="N25" s="401"/>
      <c r="O25" s="402"/>
      <c r="P25" s="401"/>
      <c r="Q25" s="401"/>
      <c r="R25" s="401"/>
      <c r="S25" s="401"/>
      <c r="T25" s="175"/>
      <c r="U25" s="175"/>
      <c r="V25" s="175"/>
      <c r="W25" s="409"/>
      <c r="X25" s="409"/>
      <c r="Z25" s="427"/>
    </row>
    <row r="26" spans="1:134" s="143" customFormat="1" ht="45.75" thickBot="1">
      <c r="A26" s="731" t="s">
        <v>143</v>
      </c>
      <c r="B26" s="700"/>
      <c r="C26" s="732"/>
      <c r="D26" s="179" t="s">
        <v>78</v>
      </c>
      <c r="E26" s="180" t="s">
        <v>144</v>
      </c>
      <c r="F26" s="137" t="s">
        <v>1534</v>
      </c>
      <c r="G26" s="181" t="s">
        <v>145</v>
      </c>
      <c r="H26" s="272" t="s">
        <v>1535</v>
      </c>
      <c r="I26" s="431"/>
      <c r="J26" s="407"/>
      <c r="K26" s="402" t="str">
        <f>A26</f>
        <v>A5. Is there a Contraceptive Security "champion"? (someone who consistently brings up and advocates for contraceptive supplies)</v>
      </c>
      <c r="L26" s="401"/>
      <c r="M26" s="401"/>
      <c r="N26" s="401"/>
      <c r="O26" s="402"/>
      <c r="P26" s="401"/>
      <c r="Q26" s="401"/>
      <c r="R26" s="401"/>
      <c r="S26" s="401"/>
      <c r="T26" s="175"/>
      <c r="U26" s="175"/>
      <c r="V26" s="175"/>
      <c r="W26" s="409"/>
      <c r="X26" s="409"/>
      <c r="Z26" s="427"/>
    </row>
    <row r="27" spans="1:134" s="182" customFormat="1" ht="16.5" customHeight="1" thickBot="1">
      <c r="A27" s="743" t="s">
        <v>146</v>
      </c>
      <c r="B27" s="744"/>
      <c r="C27" s="744"/>
      <c r="D27" s="744"/>
      <c r="E27" s="744"/>
      <c r="F27" s="744"/>
      <c r="G27" s="744"/>
      <c r="H27" s="267"/>
      <c r="I27" s="432"/>
      <c r="J27" s="433"/>
      <c r="K27" s="434"/>
      <c r="L27" s="214"/>
      <c r="M27" s="214"/>
      <c r="N27" s="214"/>
      <c r="O27" s="214"/>
      <c r="P27" s="214"/>
      <c r="Q27" s="214"/>
      <c r="R27" s="214"/>
      <c r="S27" s="214"/>
      <c r="T27" s="433"/>
      <c r="U27" s="433"/>
      <c r="V27" s="433"/>
      <c r="W27" s="435"/>
      <c r="X27" s="435"/>
      <c r="Z27" s="436"/>
    </row>
    <row r="28" spans="1:134" s="143" customFormat="1">
      <c r="A28" s="712" t="s">
        <v>147</v>
      </c>
      <c r="B28" s="713"/>
      <c r="C28" s="714"/>
      <c r="D28" s="762" t="s">
        <v>148</v>
      </c>
      <c r="E28" s="763"/>
      <c r="F28" s="174" t="s">
        <v>80</v>
      </c>
      <c r="G28" s="273" t="s">
        <v>149</v>
      </c>
      <c r="H28" s="268" t="s">
        <v>123</v>
      </c>
      <c r="I28" s="437"/>
      <c r="J28" s="438"/>
      <c r="K28" s="402">
        <f>B28</f>
        <v>0</v>
      </c>
      <c r="L28" s="401"/>
      <c r="M28" s="401"/>
      <c r="N28" s="401"/>
      <c r="O28" s="401"/>
      <c r="P28" s="401"/>
      <c r="Q28" s="401"/>
      <c r="R28" s="401"/>
      <c r="S28" s="401"/>
      <c r="T28" s="175"/>
      <c r="U28" s="175"/>
      <c r="V28" s="175"/>
      <c r="W28" s="409"/>
      <c r="X28" s="409"/>
      <c r="Z28" s="427"/>
    </row>
    <row r="29" spans="1:134" s="143" customFormat="1" ht="45" customHeight="1">
      <c r="A29" s="652" t="s">
        <v>150</v>
      </c>
      <c r="B29" s="644"/>
      <c r="C29" s="644"/>
      <c r="D29" s="644"/>
      <c r="E29" s="644"/>
      <c r="F29" s="645"/>
      <c r="G29" s="764">
        <v>11289522.746000001</v>
      </c>
      <c r="H29" s="765"/>
      <c r="I29" s="439"/>
      <c r="J29" s="406">
        <f>G29</f>
        <v>11289522.746000001</v>
      </c>
      <c r="K29" s="402"/>
      <c r="L29" s="401"/>
      <c r="M29" s="440">
        <f>E29</f>
        <v>0</v>
      </c>
      <c r="N29" s="401"/>
      <c r="O29" s="401"/>
      <c r="P29" s="401"/>
      <c r="Q29" s="401"/>
      <c r="R29" s="401"/>
      <c r="S29" s="401"/>
      <c r="T29" s="175"/>
      <c r="U29" s="175"/>
      <c r="V29" s="175"/>
      <c r="W29" s="409"/>
      <c r="X29" s="409"/>
      <c r="Y29" s="441" t="str">
        <f>A29</f>
        <v>B2. What was the estimated dollar value of contraceptives needed to be procured for the public sector for the most recent complete fiscal year? (in USD currency)
(for example, to cover the needs for FY '10-'11)</v>
      </c>
      <c r="Z29" s="427"/>
    </row>
    <row r="30" spans="1:134" s="143" customFormat="1" ht="58.5">
      <c r="A30" s="652" t="s">
        <v>151</v>
      </c>
      <c r="B30" s="644"/>
      <c r="C30" s="644"/>
      <c r="D30" s="644"/>
      <c r="E30" s="145" t="s">
        <v>1573</v>
      </c>
      <c r="F30" s="183" t="s">
        <v>152</v>
      </c>
      <c r="G30" s="766" t="s">
        <v>1536</v>
      </c>
      <c r="H30" s="767"/>
      <c r="I30" s="439"/>
      <c r="J30" s="406" t="str">
        <f>G30</f>
        <v>ZNFPC, NatPharm, Crown Agents, Population Services Zimbabwe (PSZ), USAID | DELIVER PROJECT</v>
      </c>
      <c r="K30" s="402"/>
      <c r="L30" s="401"/>
      <c r="M30" s="440" t="str">
        <f>E30</f>
        <v>1/11 - 12/11</v>
      </c>
      <c r="N30" s="401"/>
      <c r="O30" s="401"/>
      <c r="P30" s="401"/>
      <c r="Q30" s="401"/>
      <c r="R30" s="401"/>
      <c r="S30" s="401"/>
      <c r="T30" s="175"/>
      <c r="U30" s="175"/>
      <c r="V30" s="175"/>
      <c r="W30" s="409"/>
      <c r="X30" s="409"/>
      <c r="Y30" s="441" t="str">
        <f>A30</f>
        <v>B3. Time period covered by the forecast/quantification (mm/yy-mm/yy)
(should ideally be FY '10-'11)</v>
      </c>
      <c r="Z30" s="427"/>
    </row>
    <row r="31" spans="1:134" s="143" customFormat="1" ht="15" customHeight="1">
      <c r="A31" s="652" t="s">
        <v>153</v>
      </c>
      <c r="B31" s="644"/>
      <c r="C31" s="644"/>
      <c r="D31" s="644"/>
      <c r="E31" s="644"/>
      <c r="F31" s="644"/>
      <c r="G31" s="645"/>
      <c r="H31" s="271" t="s">
        <v>99</v>
      </c>
      <c r="I31" s="431" t="str">
        <f>A31</f>
        <v>B4. Is there a government budget line item specifically for the procurement of contraceptives?  (Please select from the dropdown list.)</v>
      </c>
      <c r="J31" s="438"/>
      <c r="K31" s="402"/>
      <c r="L31" s="401"/>
      <c r="M31" s="401"/>
      <c r="N31" s="401"/>
      <c r="O31" s="401"/>
      <c r="P31" s="401"/>
      <c r="Q31" s="401"/>
      <c r="R31" s="401"/>
      <c r="S31" s="401"/>
      <c r="T31" s="175"/>
      <c r="U31" s="175"/>
      <c r="V31" s="175"/>
      <c r="W31" s="409"/>
      <c r="X31" s="409"/>
      <c r="Z31" s="427"/>
    </row>
    <row r="32" spans="1:134" s="143" customFormat="1" ht="90" customHeight="1">
      <c r="A32" s="652" t="s">
        <v>154</v>
      </c>
      <c r="B32" s="644"/>
      <c r="C32" s="644"/>
      <c r="D32" s="644"/>
      <c r="E32" s="644"/>
      <c r="F32" s="644"/>
      <c r="G32" s="645"/>
      <c r="H32" s="271" t="s">
        <v>99</v>
      </c>
      <c r="I32" s="4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438"/>
      <c r="K32" s="402"/>
      <c r="L32" s="401"/>
      <c r="M32" s="401"/>
      <c r="N32" s="401"/>
      <c r="O32" s="401"/>
      <c r="P32" s="401"/>
      <c r="Q32" s="401"/>
      <c r="R32" s="401"/>
      <c r="S32" s="401"/>
      <c r="T32" s="175"/>
      <c r="U32" s="175"/>
      <c r="V32" s="175"/>
      <c r="W32" s="409"/>
      <c r="X32" s="409"/>
      <c r="Z32" s="427"/>
    </row>
    <row r="33" spans="1:26" s="143" customFormat="1" ht="15.75" customHeight="1" thickBot="1">
      <c r="A33" s="652" t="s">
        <v>155</v>
      </c>
      <c r="B33" s="644"/>
      <c r="C33" s="644"/>
      <c r="D33" s="644"/>
      <c r="E33" s="644"/>
      <c r="F33" s="644"/>
      <c r="G33" s="644"/>
      <c r="H33" s="653"/>
      <c r="I33" s="567"/>
      <c r="J33" s="438"/>
      <c r="K33" s="402"/>
      <c r="L33" s="401"/>
      <c r="M33" s="401"/>
      <c r="N33" s="401"/>
      <c r="O33" s="401"/>
      <c r="P33" s="401"/>
      <c r="Q33" s="401"/>
      <c r="R33" s="401"/>
      <c r="S33" s="401"/>
      <c r="T33" s="175"/>
      <c r="U33" s="175"/>
      <c r="V33" s="175"/>
      <c r="W33" s="409"/>
      <c r="X33" s="441" t="str">
        <f>A33</f>
        <v>B6. Please complete the table below regarding government allocations for contraceptive procurement.</v>
      </c>
      <c r="Z33" s="427"/>
    </row>
    <row r="34" spans="1:26" s="143" customFormat="1" ht="147">
      <c r="A34" s="277"/>
      <c r="B34" s="760"/>
      <c r="C34" s="760"/>
      <c r="D34" s="797"/>
      <c r="E34" s="529" t="s">
        <v>156</v>
      </c>
      <c r="F34" s="188" t="s">
        <v>157</v>
      </c>
      <c r="G34" s="189" t="s">
        <v>158</v>
      </c>
      <c r="H34" s="278" t="s">
        <v>159</v>
      </c>
      <c r="I34" s="442"/>
      <c r="J34" s="443"/>
      <c r="K34" s="402">
        <f>A34</f>
        <v>0</v>
      </c>
      <c r="L34" s="401"/>
      <c r="M34" s="401"/>
      <c r="N34" s="401"/>
      <c r="O34" s="401"/>
      <c r="P34" s="401"/>
      <c r="Q34" s="401"/>
      <c r="R34" s="401"/>
      <c r="S34" s="401"/>
      <c r="T34" s="175"/>
      <c r="U34" s="175"/>
      <c r="V34" s="175"/>
      <c r="W34" s="409"/>
      <c r="X34" s="409"/>
      <c r="Z34" s="427"/>
    </row>
    <row r="35" spans="1:26" s="143" customFormat="1" ht="135">
      <c r="A35" s="204"/>
      <c r="B35" s="644" t="s">
        <v>160</v>
      </c>
      <c r="C35" s="644"/>
      <c r="D35" s="645"/>
      <c r="E35" s="146" t="s">
        <v>819</v>
      </c>
      <c r="F35" s="150" t="s">
        <v>1573</v>
      </c>
      <c r="G35" s="138"/>
      <c r="H35" s="276" t="s">
        <v>1537</v>
      </c>
      <c r="I35" s="437"/>
      <c r="J35" s="438"/>
      <c r="K35" s="402" t="e">
        <f>#REF!</f>
        <v>#REF!</v>
      </c>
      <c r="L35" s="401"/>
      <c r="M35" s="401"/>
      <c r="N35" s="401"/>
      <c r="O35" s="401"/>
      <c r="P35" s="401"/>
      <c r="Q35" s="401"/>
      <c r="R35" s="401"/>
      <c r="S35" s="401"/>
      <c r="T35" s="175"/>
      <c r="U35" s="175"/>
      <c r="V35" s="175"/>
      <c r="W35" s="409"/>
      <c r="X35" s="409"/>
      <c r="Z35" s="427"/>
    </row>
    <row r="36" spans="1:26" s="143" customFormat="1" ht="15" hidden="1" customHeight="1">
      <c r="A36" s="759"/>
      <c r="B36" s="760"/>
      <c r="C36" s="760"/>
      <c r="D36" s="760"/>
      <c r="E36" s="760"/>
      <c r="F36" s="760"/>
      <c r="G36" s="760"/>
      <c r="H36" s="761"/>
      <c r="I36" s="437"/>
      <c r="J36" s="438"/>
      <c r="K36" s="402"/>
      <c r="L36" s="401"/>
      <c r="M36" s="401"/>
      <c r="N36" s="401"/>
      <c r="O36" s="401"/>
      <c r="P36" s="401"/>
      <c r="Q36" s="401"/>
      <c r="R36" s="401"/>
      <c r="S36" s="401"/>
      <c r="T36" s="175"/>
      <c r="U36" s="175"/>
      <c r="V36" s="175"/>
      <c r="W36" s="409"/>
      <c r="X36" s="409"/>
      <c r="Z36" s="427"/>
    </row>
    <row r="37" spans="1:26" s="143" customFormat="1" ht="75">
      <c r="A37" s="652" t="s">
        <v>161</v>
      </c>
      <c r="B37" s="644"/>
      <c r="C37" s="644"/>
      <c r="D37" s="644"/>
      <c r="E37" s="644"/>
      <c r="F37" s="644"/>
      <c r="G37" s="645"/>
      <c r="H37" s="271" t="s">
        <v>99</v>
      </c>
      <c r="I37" s="4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438"/>
      <c r="K37" s="402"/>
      <c r="L37" s="401"/>
      <c r="M37" s="401"/>
      <c r="N37" s="401"/>
      <c r="O37" s="401"/>
      <c r="P37" s="401"/>
      <c r="Q37" s="401"/>
      <c r="R37" s="401"/>
      <c r="S37" s="401"/>
      <c r="T37" s="175"/>
      <c r="U37" s="175"/>
      <c r="V37" s="175"/>
      <c r="W37" s="409"/>
      <c r="X37" s="409"/>
      <c r="Z37" s="427"/>
    </row>
    <row r="38" spans="1:26" s="143" customFormat="1" ht="60.75" customHeight="1" thickBot="1">
      <c r="A38" s="652" t="s">
        <v>162</v>
      </c>
      <c r="B38" s="644"/>
      <c r="C38" s="644"/>
      <c r="D38" s="644"/>
      <c r="E38" s="644"/>
      <c r="F38" s="644"/>
      <c r="G38" s="644"/>
      <c r="H38" s="653"/>
      <c r="I38" s="567"/>
      <c r="J38" s="438"/>
      <c r="K38" s="402"/>
      <c r="L38" s="401"/>
      <c r="M38" s="401"/>
      <c r="N38" s="401"/>
      <c r="O38" s="401"/>
      <c r="P38" s="401"/>
      <c r="Q38" s="401"/>
      <c r="R38" s="401"/>
      <c r="S38" s="401"/>
      <c r="T38" s="175"/>
      <c r="U38" s="175"/>
      <c r="V38" s="175"/>
      <c r="W38" s="409"/>
      <c r="X38" s="441"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Z38" s="427"/>
    </row>
    <row r="39" spans="1:26" s="143" customFormat="1" ht="129.75">
      <c r="A39" s="277"/>
      <c r="B39" s="753" t="s">
        <v>163</v>
      </c>
      <c r="C39" s="1085"/>
      <c r="D39" s="187" t="s">
        <v>164</v>
      </c>
      <c r="E39" s="188" t="s">
        <v>165</v>
      </c>
      <c r="F39" s="188" t="s">
        <v>166</v>
      </c>
      <c r="G39" s="189" t="s">
        <v>167</v>
      </c>
      <c r="H39" s="278" t="s">
        <v>159</v>
      </c>
      <c r="I39" s="442"/>
      <c r="J39" s="443"/>
      <c r="K39" s="402">
        <f>A39</f>
        <v>0</v>
      </c>
      <c r="L39" s="401"/>
      <c r="M39" s="401"/>
      <c r="N39" s="401"/>
      <c r="O39" s="401"/>
      <c r="P39" s="401"/>
      <c r="Q39" s="401"/>
      <c r="R39" s="401"/>
      <c r="S39" s="401"/>
      <c r="T39" s="175"/>
      <c r="U39" s="175"/>
      <c r="V39" s="175"/>
      <c r="W39" s="409"/>
      <c r="X39" s="409"/>
      <c r="Z39" s="427"/>
    </row>
    <row r="40" spans="1:26" s="143" customFormat="1" ht="255">
      <c r="A40" s="277"/>
      <c r="B40" s="644" t="s">
        <v>168</v>
      </c>
      <c r="C40" s="645"/>
      <c r="D40" s="601" t="s">
        <v>99</v>
      </c>
      <c r="E40" s="146" t="s">
        <v>99</v>
      </c>
      <c r="F40" s="139" t="s">
        <v>1573</v>
      </c>
      <c r="G40" s="190"/>
      <c r="H40" s="276" t="s">
        <v>1538</v>
      </c>
      <c r="I40" s="437"/>
      <c r="J40" s="438"/>
      <c r="K40" s="402" t="str">
        <f>B40</f>
        <v>a. Internally generated funds spent on contraceptive procurement</v>
      </c>
      <c r="L40" s="401"/>
      <c r="M40" s="401"/>
      <c r="N40" s="401"/>
      <c r="O40" s="401"/>
      <c r="P40" s="401"/>
      <c r="Q40" s="401"/>
      <c r="R40" s="401"/>
      <c r="S40" s="401"/>
      <c r="T40" s="175"/>
      <c r="U40" s="175"/>
      <c r="V40" s="175"/>
      <c r="W40" s="409"/>
      <c r="X40" s="409"/>
      <c r="Z40" s="427"/>
    </row>
    <row r="41" spans="1:26" s="143" customFormat="1" ht="30">
      <c r="A41" s="277"/>
      <c r="B41" s="191"/>
      <c r="C41" s="192" t="s">
        <v>169</v>
      </c>
      <c r="D41" s="678" t="s">
        <v>96</v>
      </c>
      <c r="E41" s="679"/>
      <c r="F41" s="679"/>
      <c r="G41" s="679"/>
      <c r="H41" s="680"/>
      <c r="I41" s="444"/>
      <c r="J41" s="438"/>
      <c r="K41" s="402" t="str">
        <f>C41</f>
        <v>i. Specify source(s) of internally generated funds spent (for example, from taxes or user fees)</v>
      </c>
      <c r="L41" s="401"/>
      <c r="M41" s="401"/>
      <c r="N41" s="401"/>
      <c r="O41" s="403" t="str">
        <f>D41</f>
        <v>N/A</v>
      </c>
      <c r="P41" s="401"/>
      <c r="Q41" s="401"/>
      <c r="R41" s="401"/>
      <c r="S41" s="401"/>
      <c r="T41" s="175"/>
      <c r="U41" s="175"/>
      <c r="V41" s="175"/>
      <c r="W41" s="409"/>
      <c r="X41" s="409"/>
      <c r="Z41" s="427"/>
    </row>
    <row r="42" spans="1:26" s="143" customFormat="1" ht="60">
      <c r="A42" s="277"/>
      <c r="B42" s="644" t="s">
        <v>170</v>
      </c>
      <c r="C42" s="645"/>
      <c r="D42" s="601" t="s">
        <v>99</v>
      </c>
      <c r="E42" s="146" t="s">
        <v>99</v>
      </c>
      <c r="F42" s="139" t="s">
        <v>1573</v>
      </c>
      <c r="G42" s="138"/>
      <c r="H42" s="276"/>
      <c r="I42" s="437"/>
      <c r="J42" s="438"/>
      <c r="K42" s="402" t="str">
        <f>B42</f>
        <v>b. Total of all other government funds spent on contraceptive procurement (basket funds, World Bank credits or loans, and other funds donors gave to the government [e.g., direct budget support])</v>
      </c>
      <c r="L42" s="401"/>
      <c r="M42" s="401"/>
      <c r="N42" s="401"/>
      <c r="O42" s="401"/>
      <c r="P42" s="401"/>
      <c r="Q42" s="401"/>
      <c r="R42" s="401"/>
      <c r="S42" s="401"/>
      <c r="T42" s="175"/>
      <c r="U42" s="175"/>
      <c r="V42" s="175"/>
      <c r="W42" s="409"/>
      <c r="X42" s="409"/>
      <c r="Z42" s="427"/>
    </row>
    <row r="43" spans="1:26" s="143" customFormat="1" ht="30">
      <c r="A43" s="277"/>
      <c r="B43" s="191"/>
      <c r="C43" s="192" t="s">
        <v>171</v>
      </c>
      <c r="D43" s="678" t="s">
        <v>96</v>
      </c>
      <c r="E43" s="679"/>
      <c r="F43" s="679"/>
      <c r="G43" s="679"/>
      <c r="H43" s="680"/>
      <c r="I43" s="444"/>
      <c r="J43" s="438"/>
      <c r="K43" s="402" t="str">
        <f>C43</f>
        <v>i. Specify source(s) of other government funds spent (for example: basket funding or specific donor)</v>
      </c>
      <c r="L43" s="401"/>
      <c r="M43" s="401"/>
      <c r="N43" s="401"/>
      <c r="O43" s="403" t="str">
        <f>D43</f>
        <v>N/A</v>
      </c>
      <c r="P43" s="401"/>
      <c r="Q43" s="401"/>
      <c r="R43" s="401"/>
      <c r="S43" s="401"/>
      <c r="T43" s="175"/>
      <c r="U43" s="175"/>
      <c r="V43" s="175"/>
      <c r="W43" s="409"/>
      <c r="X43" s="409"/>
      <c r="Z43" s="427"/>
    </row>
    <row r="44" spans="1:26" s="143" customFormat="1" ht="45">
      <c r="A44" s="277"/>
      <c r="B44" s="644" t="s">
        <v>172</v>
      </c>
      <c r="C44" s="645"/>
      <c r="D44" s="193"/>
      <c r="E44" s="147" t="s">
        <v>99</v>
      </c>
      <c r="F44" s="194"/>
      <c r="G44" s="194"/>
      <c r="H44" s="276"/>
      <c r="I44" s="437"/>
      <c r="J44" s="438"/>
      <c r="K44" s="402" t="str">
        <f>B44</f>
        <v>c. TOTAL government funds spent on contraceptive procurement
This will auto-calculate.  (It will sum a &amp; b above.)</v>
      </c>
      <c r="L44" s="401"/>
      <c r="M44" s="401"/>
      <c r="N44" s="401"/>
      <c r="O44" s="403"/>
      <c r="P44" s="401"/>
      <c r="Q44" s="401"/>
      <c r="R44" s="401"/>
      <c r="S44" s="401"/>
      <c r="T44" s="175"/>
      <c r="U44" s="175"/>
      <c r="V44" s="175"/>
      <c r="W44" s="409"/>
      <c r="X44" s="409"/>
      <c r="Z44" s="427"/>
    </row>
    <row r="45" spans="1:26" s="195" customFormat="1">
      <c r="A45" s="1086"/>
      <c r="B45" s="1087"/>
      <c r="C45" s="1087"/>
      <c r="D45" s="1088"/>
      <c r="E45" s="1089"/>
      <c r="F45" s="1089"/>
      <c r="G45" s="1090"/>
      <c r="H45" s="1091"/>
      <c r="I45" s="445"/>
      <c r="J45" s="438"/>
      <c r="K45" s="402">
        <f>A45</f>
        <v>0</v>
      </c>
      <c r="L45" s="401"/>
      <c r="M45" s="401"/>
      <c r="N45" s="401"/>
      <c r="O45" s="403"/>
      <c r="P45" s="401"/>
      <c r="Q45" s="401"/>
      <c r="R45" s="401"/>
      <c r="S45" s="401"/>
      <c r="T45" s="175"/>
      <c r="U45" s="175"/>
      <c r="V45" s="175"/>
      <c r="W45" s="409"/>
      <c r="X45" s="409"/>
      <c r="Y45" s="1063"/>
      <c r="Z45" s="1068"/>
    </row>
    <row r="46" spans="1:26" s="143" customFormat="1" ht="30" customHeight="1">
      <c r="A46" s="652" t="s">
        <v>173</v>
      </c>
      <c r="B46" s="644"/>
      <c r="C46" s="644"/>
      <c r="D46" s="644"/>
      <c r="E46" s="644"/>
      <c r="F46" s="644"/>
      <c r="G46" s="644"/>
      <c r="H46" s="653"/>
      <c r="I46" s="567"/>
      <c r="J46" s="438"/>
      <c r="K46" s="402"/>
      <c r="L46" s="401"/>
      <c r="M46" s="401"/>
      <c r="N46" s="401"/>
      <c r="O46" s="401"/>
      <c r="P46" s="401"/>
      <c r="Q46" s="401"/>
      <c r="R46" s="401"/>
      <c r="S46" s="401"/>
      <c r="T46" s="175"/>
      <c r="U46" s="175"/>
      <c r="V46" s="175"/>
      <c r="W46" s="409"/>
      <c r="X46" s="441" t="str">
        <f>A46</f>
        <v xml:space="preserve">B9. Please complete the table below to indicate donor expenditures on contraceptive procurement in the most recent complete fiscal year (FY '10-'11).
</v>
      </c>
      <c r="Z46" s="427"/>
    </row>
    <row r="47" spans="1:26" s="143" customFormat="1" ht="129.75">
      <c r="A47" s="277" t="s">
        <v>174</v>
      </c>
      <c r="B47" s="753" t="s">
        <v>175</v>
      </c>
      <c r="C47" s="645"/>
      <c r="D47" s="187" t="s">
        <v>176</v>
      </c>
      <c r="E47" s="188" t="s">
        <v>177</v>
      </c>
      <c r="F47" s="188" t="s">
        <v>178</v>
      </c>
      <c r="G47" s="189" t="s">
        <v>179</v>
      </c>
      <c r="H47" s="278" t="s">
        <v>159</v>
      </c>
      <c r="I47" s="446"/>
      <c r="J47" s="438"/>
      <c r="K47" s="402" t="str">
        <f>A47</f>
        <v xml:space="preserve">
</v>
      </c>
      <c r="L47" s="401"/>
      <c r="M47" s="401"/>
      <c r="N47" s="401"/>
      <c r="O47" s="403"/>
      <c r="P47" s="401"/>
      <c r="Q47" s="401"/>
      <c r="R47" s="401"/>
      <c r="S47" s="401"/>
      <c r="T47" s="175"/>
      <c r="U47" s="175"/>
      <c r="V47" s="175"/>
      <c r="W47" s="409"/>
      <c r="X47" s="409"/>
      <c r="Z47" s="427"/>
    </row>
    <row r="48" spans="1:26" s="143" customFormat="1" ht="231.75" customHeight="1">
      <c r="A48" s="277"/>
      <c r="B48" s="644" t="s">
        <v>180</v>
      </c>
      <c r="C48" s="645"/>
      <c r="D48" s="601" t="s">
        <v>78</v>
      </c>
      <c r="E48" s="146">
        <v>11289522.745999999</v>
      </c>
      <c r="F48" s="139" t="s">
        <v>1573</v>
      </c>
      <c r="G48" s="140" t="s">
        <v>1540</v>
      </c>
      <c r="H48" s="494" t="s">
        <v>1541</v>
      </c>
      <c r="I48" s="439"/>
      <c r="J48" s="438"/>
      <c r="K48" s="402" t="str">
        <f>B48</f>
        <v>a. In-kind donations of contraceptives</v>
      </c>
      <c r="L48" s="401"/>
      <c r="M48" s="401"/>
      <c r="N48" s="401"/>
      <c r="O48" s="403"/>
      <c r="P48" s="401"/>
      <c r="Q48" s="401"/>
      <c r="R48" s="401"/>
      <c r="S48" s="401"/>
      <c r="T48" s="175"/>
      <c r="U48" s="175"/>
      <c r="V48" s="175"/>
      <c r="W48" s="409"/>
      <c r="X48" s="409"/>
      <c r="Z48" s="427"/>
    </row>
    <row r="49" spans="1:26" s="143" customFormat="1">
      <c r="A49" s="277"/>
      <c r="B49" s="191"/>
      <c r="C49" s="192" t="s">
        <v>181</v>
      </c>
      <c r="D49" s="754" t="s">
        <v>1539</v>
      </c>
      <c r="E49" s="755"/>
      <c r="F49" s="755"/>
      <c r="G49" s="755"/>
      <c r="H49" s="756"/>
      <c r="I49" s="148"/>
      <c r="J49" s="438"/>
      <c r="K49" s="402" t="str">
        <f>C49</f>
        <v xml:space="preserve">i. Specify source(s) of in-kind donations </v>
      </c>
      <c r="L49" s="401"/>
      <c r="M49" s="401"/>
      <c r="N49" s="401"/>
      <c r="O49" s="403" t="str">
        <f>D49</f>
        <v>USAID (male and female condoms), DFID (contraceptives)</v>
      </c>
      <c r="P49" s="401"/>
      <c r="Q49" s="401"/>
      <c r="R49" s="401"/>
      <c r="S49" s="401"/>
      <c r="T49" s="175"/>
      <c r="U49" s="175"/>
      <c r="V49" s="175"/>
      <c r="W49" s="409"/>
      <c r="X49" s="409"/>
      <c r="Z49" s="427"/>
    </row>
    <row r="50" spans="1:26" s="143" customFormat="1">
      <c r="A50" s="277"/>
      <c r="B50" s="644" t="s">
        <v>182</v>
      </c>
      <c r="C50" s="645"/>
      <c r="D50" s="601" t="s">
        <v>89</v>
      </c>
      <c r="E50" s="146">
        <v>0</v>
      </c>
      <c r="F50" s="139" t="s">
        <v>1573</v>
      </c>
      <c r="G50" s="140"/>
      <c r="H50" s="279"/>
      <c r="I50" s="439"/>
      <c r="J50" s="438"/>
      <c r="K50" s="402" t="str">
        <f>B50</f>
        <v>b. Global Fund grants used to procure condoms</v>
      </c>
      <c r="L50" s="401"/>
      <c r="M50" s="401"/>
      <c r="N50" s="401"/>
      <c r="O50" s="403"/>
      <c r="P50" s="401"/>
      <c r="Q50" s="401"/>
      <c r="R50" s="401"/>
      <c r="S50" s="401"/>
      <c r="T50" s="175"/>
      <c r="U50" s="175"/>
      <c r="V50" s="175"/>
      <c r="W50" s="409"/>
      <c r="X50" s="409"/>
      <c r="Z50" s="427"/>
    </row>
    <row r="51" spans="1:26" s="143" customFormat="1" ht="30">
      <c r="A51" s="277"/>
      <c r="B51" s="644" t="s">
        <v>183</v>
      </c>
      <c r="C51" s="645"/>
      <c r="D51" s="601" t="s">
        <v>89</v>
      </c>
      <c r="E51" s="146">
        <v>0</v>
      </c>
      <c r="F51" s="139" t="s">
        <v>1573</v>
      </c>
      <c r="G51" s="140"/>
      <c r="H51" s="495"/>
      <c r="I51" s="439"/>
      <c r="J51" s="438"/>
      <c r="K51" s="402" t="str">
        <f>B51</f>
        <v>c. Global Fund grants used to procure contraceptives besides condoms</v>
      </c>
      <c r="L51" s="401"/>
      <c r="M51" s="401"/>
      <c r="N51" s="401"/>
      <c r="O51" s="403"/>
      <c r="P51" s="401"/>
      <c r="Q51" s="401"/>
      <c r="R51" s="401"/>
      <c r="S51" s="401"/>
      <c r="T51" s="175"/>
      <c r="U51" s="175"/>
      <c r="V51" s="175"/>
      <c r="W51" s="409"/>
      <c r="X51" s="409"/>
      <c r="Z51" s="427"/>
    </row>
    <row r="52" spans="1:26" s="143" customFormat="1" ht="45">
      <c r="A52" s="277"/>
      <c r="B52" s="644" t="s">
        <v>184</v>
      </c>
      <c r="C52" s="645"/>
      <c r="D52" s="193"/>
      <c r="E52" s="147">
        <f>E48+E50+E51</f>
        <v>11289522.745999999</v>
      </c>
      <c r="F52" s="194"/>
      <c r="G52" s="194"/>
      <c r="H52" s="280"/>
      <c r="I52" s="437"/>
      <c r="J52" s="438"/>
      <c r="K52" s="402" t="str">
        <f>B52</f>
        <v>d. TOTAL value of in-kind donations and Global Fund grants spent on contraceptive procurement
This will auto-calculate.  (It will sum a-c above.)</v>
      </c>
      <c r="L52" s="401"/>
      <c r="M52" s="401"/>
      <c r="N52" s="401"/>
      <c r="O52" s="403"/>
      <c r="P52" s="401"/>
      <c r="Q52" s="401"/>
      <c r="R52" s="401"/>
      <c r="S52" s="401"/>
      <c r="T52" s="175"/>
      <c r="U52" s="175"/>
      <c r="V52" s="175"/>
      <c r="W52" s="409"/>
      <c r="X52" s="409"/>
      <c r="Z52" s="427"/>
    </row>
    <row r="53" spans="1:26" s="195" customFormat="1">
      <c r="A53" s="1086"/>
      <c r="B53" s="1087"/>
      <c r="C53" s="1087"/>
      <c r="D53" s="1088"/>
      <c r="E53" s="1089"/>
      <c r="F53" s="1089"/>
      <c r="G53" s="1090"/>
      <c r="H53" s="1091"/>
      <c r="I53" s="445"/>
      <c r="J53" s="438"/>
      <c r="K53" s="402">
        <f>A53</f>
        <v>0</v>
      </c>
      <c r="L53" s="401"/>
      <c r="M53" s="401"/>
      <c r="N53" s="401"/>
      <c r="O53" s="403"/>
      <c r="P53" s="401"/>
      <c r="Q53" s="401"/>
      <c r="R53" s="401"/>
      <c r="S53" s="401"/>
      <c r="T53" s="175"/>
      <c r="U53" s="175"/>
      <c r="V53" s="175"/>
      <c r="W53" s="409"/>
      <c r="X53" s="409"/>
      <c r="Y53" s="1063"/>
      <c r="Z53" s="1068"/>
    </row>
    <row r="54" spans="1:26" s="143" customFormat="1" ht="75" customHeight="1">
      <c r="A54" s="652" t="s">
        <v>185</v>
      </c>
      <c r="B54" s="644"/>
      <c r="C54" s="644"/>
      <c r="D54" s="644"/>
      <c r="E54" s="644"/>
      <c r="F54" s="644"/>
      <c r="G54" s="644"/>
      <c r="H54" s="653"/>
      <c r="I54" s="567"/>
      <c r="J54" s="438"/>
      <c r="K54" s="402"/>
      <c r="L54" s="401"/>
      <c r="M54" s="401"/>
      <c r="N54" s="401"/>
      <c r="O54" s="401"/>
      <c r="P54" s="401"/>
      <c r="Q54" s="401"/>
      <c r="R54" s="401"/>
      <c r="S54" s="401"/>
      <c r="T54" s="175"/>
      <c r="U54" s="175"/>
      <c r="V54" s="175"/>
      <c r="W54" s="409"/>
      <c r="X54" s="441"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4" s="427"/>
    </row>
    <row r="55" spans="1:26" s="143" customFormat="1" ht="150">
      <c r="A55" s="745" t="s">
        <v>186</v>
      </c>
      <c r="B55" s="746"/>
      <c r="C55" s="746"/>
      <c r="D55" s="746"/>
      <c r="E55" s="747"/>
      <c r="F55" s="496" t="s">
        <v>99</v>
      </c>
      <c r="G55" s="748"/>
      <c r="H55" s="749"/>
      <c r="I55" s="439"/>
      <c r="J55" s="447">
        <f>G55</f>
        <v>0</v>
      </c>
      <c r="K55" s="402"/>
      <c r="L55" s="401"/>
      <c r="M55" s="401"/>
      <c r="N55" s="401"/>
      <c r="O55" s="403"/>
      <c r="P55" s="401"/>
      <c r="Q55" s="401"/>
      <c r="R55" s="428"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401"/>
      <c r="T55" s="175"/>
      <c r="U55" s="175"/>
      <c r="V55" s="175"/>
      <c r="W55" s="409"/>
      <c r="X55" s="409"/>
      <c r="Z55" s="427"/>
    </row>
    <row r="56" spans="1:26" s="143" customFormat="1" ht="135">
      <c r="A56" s="745" t="s">
        <v>188</v>
      </c>
      <c r="B56" s="1092"/>
      <c r="C56" s="1092"/>
      <c r="D56" s="1092"/>
      <c r="E56" s="1093"/>
      <c r="F56" s="149">
        <f>(E52)/G29</f>
        <v>0.99999999999999989</v>
      </c>
      <c r="G56" s="748"/>
      <c r="H56" s="749"/>
      <c r="I56" s="439"/>
      <c r="J56" s="447">
        <f>G56</f>
        <v>0</v>
      </c>
      <c r="K56" s="402"/>
      <c r="L56" s="401"/>
      <c r="M56" s="401"/>
      <c r="N56" s="401"/>
      <c r="O56" s="403"/>
      <c r="P56" s="401"/>
      <c r="Q56" s="401"/>
      <c r="R56" s="428"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401"/>
      <c r="T56" s="175"/>
      <c r="U56" s="175"/>
      <c r="V56" s="175"/>
      <c r="W56" s="409"/>
      <c r="X56" s="409"/>
      <c r="Z56" s="427"/>
    </row>
    <row r="57" spans="1:26" s="143" customFormat="1" ht="45">
      <c r="A57" s="750" t="s">
        <v>190</v>
      </c>
      <c r="B57" s="751"/>
      <c r="C57" s="751"/>
      <c r="D57" s="751"/>
      <c r="E57" s="752"/>
      <c r="F57" s="592"/>
      <c r="G57" s="748"/>
      <c r="H57" s="749"/>
      <c r="I57" s="439"/>
      <c r="J57" s="447">
        <f>G57</f>
        <v>0</v>
      </c>
      <c r="K57" s="402"/>
      <c r="L57" s="401"/>
      <c r="M57" s="401"/>
      <c r="N57" s="401"/>
      <c r="O57" s="403"/>
      <c r="P57" s="401"/>
      <c r="Q57" s="401"/>
      <c r="R57" s="428" t="str">
        <f>A57</f>
        <v>B12. If B11 did not calculate automatically, please answer the following question:
Was there a funding gap for the public sector in the last complete fiscal year?
(Please select from the dropdown list.)</v>
      </c>
      <c r="S57" s="401"/>
      <c r="T57" s="175"/>
      <c r="U57" s="175"/>
      <c r="V57" s="175"/>
      <c r="W57" s="409"/>
      <c r="X57" s="409"/>
      <c r="Z57" s="427"/>
    </row>
    <row r="58" spans="1:26" s="195" customFormat="1">
      <c r="A58" s="1094"/>
      <c r="B58" s="1095"/>
      <c r="C58" s="1095"/>
      <c r="D58" s="1096"/>
      <c r="E58" s="1097"/>
      <c r="F58" s="1097"/>
      <c r="G58" s="1098"/>
      <c r="H58" s="1099"/>
      <c r="I58" s="445"/>
      <c r="J58" s="438"/>
      <c r="K58" s="402">
        <f>A58</f>
        <v>0</v>
      </c>
      <c r="L58" s="401"/>
      <c r="M58" s="401"/>
      <c r="N58" s="401"/>
      <c r="O58" s="403"/>
      <c r="P58" s="401"/>
      <c r="Q58" s="401"/>
      <c r="R58" s="401"/>
      <c r="S58" s="401"/>
      <c r="T58" s="175"/>
      <c r="U58" s="175"/>
      <c r="V58" s="175"/>
      <c r="W58" s="409"/>
      <c r="X58" s="409"/>
      <c r="Y58" s="1063"/>
      <c r="Z58" s="1068"/>
    </row>
    <row r="59" spans="1:26" s="143" customFormat="1" ht="45">
      <c r="A59" s="652" t="s">
        <v>191</v>
      </c>
      <c r="B59" s="644"/>
      <c r="C59" s="644"/>
      <c r="D59" s="644"/>
      <c r="E59" s="645"/>
      <c r="F59" s="997" t="s">
        <v>96</v>
      </c>
      <c r="G59" s="1052"/>
      <c r="H59" s="1053"/>
      <c r="I59" s="448"/>
      <c r="J59" s="438"/>
      <c r="K59" s="402"/>
      <c r="L59" s="401"/>
      <c r="M59" s="401"/>
      <c r="N59" s="401"/>
      <c r="O59" s="401"/>
      <c r="P59" s="401"/>
      <c r="Q59" s="402" t="str">
        <f>F59</f>
        <v>N/A</v>
      </c>
      <c r="R59" s="428" t="str">
        <f>A59</f>
        <v>B13. If the government financed any contraceptive procurement in the most recent complete fiscal year, which entity conducted the procurement(s)? (Please select from the dropdown.)</v>
      </c>
      <c r="S59" s="401"/>
      <c r="T59" s="175"/>
      <c r="U59" s="175"/>
      <c r="V59" s="175"/>
      <c r="W59" s="409"/>
      <c r="X59" s="409"/>
      <c r="Z59" s="427"/>
    </row>
    <row r="60" spans="1:26" s="143" customFormat="1">
      <c r="A60" s="204"/>
      <c r="B60" s="644" t="s">
        <v>192</v>
      </c>
      <c r="C60" s="644"/>
      <c r="D60" s="644"/>
      <c r="E60" s="644"/>
      <c r="F60" s="1049" t="s">
        <v>96</v>
      </c>
      <c r="G60" s="1050"/>
      <c r="H60" s="1051"/>
      <c r="I60" s="439"/>
      <c r="J60" s="438"/>
      <c r="K60" s="402"/>
      <c r="L60" s="401"/>
      <c r="M60" s="449">
        <f>E60</f>
        <v>0</v>
      </c>
      <c r="N60" s="401"/>
      <c r="O60" s="401"/>
      <c r="P60" s="401"/>
      <c r="Q60" s="402" t="str">
        <f>F60</f>
        <v>N/A</v>
      </c>
      <c r="R60" s="403" t="str">
        <f>B60</f>
        <v>a. Specify entity</v>
      </c>
      <c r="S60" s="401"/>
      <c r="T60" s="175"/>
      <c r="U60" s="175"/>
      <c r="V60" s="175"/>
      <c r="W60" s="409"/>
      <c r="X60" s="409"/>
      <c r="Z60" s="427"/>
    </row>
    <row r="61" spans="1:26" s="143" customFormat="1">
      <c r="A61" s="568"/>
      <c r="B61" s="567"/>
      <c r="C61" s="644" t="s">
        <v>193</v>
      </c>
      <c r="D61" s="644"/>
      <c r="E61" s="645"/>
      <c r="F61" s="997" t="s">
        <v>96</v>
      </c>
      <c r="G61" s="1052"/>
      <c r="H61" s="1053"/>
      <c r="I61" s="439"/>
      <c r="J61" s="438"/>
      <c r="K61" s="402"/>
      <c r="L61" s="401"/>
      <c r="M61" s="401"/>
      <c r="N61" s="401"/>
      <c r="O61" s="401"/>
      <c r="P61" s="401"/>
      <c r="Q61" s="402" t="str">
        <f>F61</f>
        <v>N/A</v>
      </c>
      <c r="R61" s="403" t="str">
        <f>C61</f>
        <v>i. Is this a parastatal?</v>
      </c>
      <c r="S61" s="401"/>
      <c r="T61" s="175"/>
      <c r="U61" s="175"/>
      <c r="V61" s="175"/>
      <c r="W61" s="409"/>
      <c r="X61" s="409"/>
      <c r="Z61" s="427"/>
    </row>
    <row r="62" spans="1:26" s="143" customFormat="1" ht="82.5" customHeight="1" thickBot="1">
      <c r="A62" s="742" t="s">
        <v>194</v>
      </c>
      <c r="B62" s="633"/>
      <c r="C62" s="634"/>
      <c r="D62" s="659" t="s">
        <v>1542</v>
      </c>
      <c r="E62" s="660"/>
      <c r="F62" s="660"/>
      <c r="G62" s="660"/>
      <c r="H62" s="661"/>
      <c r="I62" s="417"/>
      <c r="J62" s="438"/>
      <c r="K62" s="402" t="str">
        <f>A62</f>
        <v xml:space="preserve">B14. Please note any additional comments about finance and procurement.
</v>
      </c>
      <c r="L62" s="401"/>
      <c r="M62" s="401"/>
      <c r="N62" s="401"/>
      <c r="O62" s="402" t="str">
        <f>D62</f>
        <v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v>
      </c>
      <c r="P62" s="401"/>
      <c r="Q62" s="401"/>
      <c r="R62" s="402"/>
      <c r="S62" s="401"/>
      <c r="T62" s="175"/>
      <c r="U62" s="175"/>
      <c r="V62" s="175"/>
      <c r="W62" s="409"/>
      <c r="X62" s="409"/>
      <c r="Z62" s="427"/>
    </row>
    <row r="63" spans="1:26" s="143" customFormat="1" ht="16.5" customHeight="1" thickBot="1">
      <c r="A63" s="743" t="s">
        <v>195</v>
      </c>
      <c r="B63" s="744"/>
      <c r="C63" s="744"/>
      <c r="D63" s="744"/>
      <c r="E63" s="744"/>
      <c r="F63" s="744"/>
      <c r="G63" s="744"/>
      <c r="H63" s="281"/>
      <c r="I63" s="432"/>
      <c r="J63" s="438"/>
      <c r="K63" s="402"/>
      <c r="L63" s="401"/>
      <c r="M63" s="401"/>
      <c r="N63" s="401"/>
      <c r="O63" s="401"/>
      <c r="P63" s="401"/>
      <c r="Q63" s="401"/>
      <c r="R63" s="402"/>
      <c r="S63" s="401"/>
      <c r="T63" s="175"/>
      <c r="U63" s="175"/>
      <c r="V63" s="175"/>
      <c r="W63" s="409"/>
      <c r="X63" s="409"/>
      <c r="Z63" s="427"/>
    </row>
    <row r="64" spans="1:26" s="143" customFormat="1" ht="45" customHeight="1">
      <c r="A64" s="733" t="s">
        <v>196</v>
      </c>
      <c r="B64" s="734"/>
      <c r="C64" s="734"/>
      <c r="D64" s="734"/>
      <c r="E64" s="734"/>
      <c r="F64" s="734"/>
      <c r="G64" s="734"/>
      <c r="H64" s="735"/>
      <c r="I64" s="450"/>
      <c r="J64" s="438"/>
      <c r="K64" s="402"/>
      <c r="L64" s="401"/>
      <c r="M64" s="401"/>
      <c r="N64" s="401"/>
      <c r="O64" s="401"/>
      <c r="P64" s="401"/>
      <c r="Q64" s="401"/>
      <c r="R64" s="402"/>
      <c r="S64" s="401"/>
      <c r="T64" s="175"/>
      <c r="U64" s="175"/>
      <c r="V64" s="175"/>
      <c r="W64" s="409"/>
      <c r="X64" s="441" t="str">
        <f>A64</f>
        <v>C1. Are the following contraceptive methods offered through the commercial sector, public sector, NGOs, or social marketing? (Please indicate which methods are intended to be offered,not whether the method is currently in stock.) 
(Please select from the dropdown list.)</v>
      </c>
      <c r="Z64" s="427"/>
    </row>
    <row r="65" spans="1:26" s="198" customFormat="1" ht="15.75">
      <c r="A65" s="736" t="s">
        <v>197</v>
      </c>
      <c r="B65" s="737"/>
      <c r="C65" s="738"/>
      <c r="D65" s="739" t="s">
        <v>198</v>
      </c>
      <c r="E65" s="740"/>
      <c r="F65" s="196" t="s">
        <v>199</v>
      </c>
      <c r="G65" s="197" t="s">
        <v>200</v>
      </c>
      <c r="H65" s="282" t="s">
        <v>201</v>
      </c>
      <c r="I65" s="451"/>
      <c r="J65" s="452"/>
      <c r="K65" s="402" t="str">
        <f>A65</f>
        <v>Contraceptive Method</v>
      </c>
      <c r="L65" s="214"/>
      <c r="M65" s="214"/>
      <c r="N65" s="214"/>
      <c r="O65" s="214"/>
      <c r="P65" s="214"/>
      <c r="Q65" s="214"/>
      <c r="R65" s="434"/>
      <c r="S65" s="214"/>
      <c r="T65" s="453"/>
      <c r="U65" s="453"/>
      <c r="V65" s="453"/>
      <c r="W65" s="454"/>
      <c r="X65" s="454"/>
      <c r="Z65" s="455"/>
    </row>
    <row r="66" spans="1:26" s="143" customFormat="1" ht="30">
      <c r="A66" s="283"/>
      <c r="B66" s="726" t="s">
        <v>202</v>
      </c>
      <c r="C66" s="727"/>
      <c r="D66" s="728" t="s">
        <v>78</v>
      </c>
      <c r="E66" s="728"/>
      <c r="F66" s="571" t="s">
        <v>78</v>
      </c>
      <c r="G66" s="571" t="s">
        <v>78</v>
      </c>
      <c r="H66" s="284" t="s">
        <v>78</v>
      </c>
      <c r="I66" s="417"/>
      <c r="J66" s="438"/>
      <c r="K66" s="402" t="str">
        <f>B66</f>
        <v>a. Combined oral contraceptives (estrogen + progestin - for  example, LoFemenol, Microgynon)</v>
      </c>
      <c r="L66" s="401"/>
      <c r="M66" s="401"/>
      <c r="N66" s="401"/>
      <c r="O66" s="401"/>
      <c r="P66" s="401"/>
      <c r="Q66" s="401"/>
      <c r="R66" s="402"/>
      <c r="S66" s="401"/>
      <c r="T66" s="175"/>
      <c r="U66" s="175"/>
      <c r="V66" s="175"/>
      <c r="W66" s="409"/>
      <c r="X66" s="409"/>
      <c r="Z66" s="427"/>
    </row>
    <row r="67" spans="1:26" s="143" customFormat="1">
      <c r="A67" s="285"/>
      <c r="B67" s="726" t="s">
        <v>203</v>
      </c>
      <c r="C67" s="727"/>
      <c r="D67" s="728" t="s">
        <v>78</v>
      </c>
      <c r="E67" s="728"/>
      <c r="F67" s="571" t="s">
        <v>78</v>
      </c>
      <c r="G67" s="571" t="s">
        <v>78</v>
      </c>
      <c r="H67" s="284" t="s">
        <v>78</v>
      </c>
      <c r="I67" s="417"/>
      <c r="J67" s="438"/>
      <c r="K67" s="402" t="str">
        <f t="shared" ref="K67:K77" si="2">B67</f>
        <v>b. Progestin-only pills (for example, Ovrette, Microlut)</v>
      </c>
      <c r="L67" s="401"/>
      <c r="M67" s="401"/>
      <c r="N67" s="401"/>
      <c r="O67" s="401"/>
      <c r="P67" s="401"/>
      <c r="Q67" s="401"/>
      <c r="R67" s="402"/>
      <c r="S67" s="401"/>
      <c r="T67" s="175"/>
      <c r="U67" s="175"/>
      <c r="V67" s="175"/>
      <c r="W67" s="409"/>
      <c r="X67" s="409"/>
      <c r="Z67" s="427"/>
    </row>
    <row r="68" spans="1:26" s="143" customFormat="1">
      <c r="A68" s="285"/>
      <c r="B68" s="726" t="s">
        <v>204</v>
      </c>
      <c r="C68" s="727"/>
      <c r="D68" s="728" t="s">
        <v>78</v>
      </c>
      <c r="E68" s="728"/>
      <c r="F68" s="571" t="s">
        <v>78</v>
      </c>
      <c r="G68" s="571" t="s">
        <v>78</v>
      </c>
      <c r="H68" s="284" t="s">
        <v>78</v>
      </c>
      <c r="I68" s="417"/>
      <c r="J68" s="438"/>
      <c r="K68" s="402" t="str">
        <f t="shared" si="2"/>
        <v>c. Hormonal injections (for example, DepoProvera, Noristerat)</v>
      </c>
      <c r="L68" s="401"/>
      <c r="M68" s="401"/>
      <c r="N68" s="401"/>
      <c r="O68" s="401"/>
      <c r="P68" s="401"/>
      <c r="Q68" s="401"/>
      <c r="R68" s="402"/>
      <c r="S68" s="401"/>
      <c r="T68" s="175"/>
      <c r="U68" s="175"/>
      <c r="V68" s="175"/>
      <c r="W68" s="409"/>
      <c r="X68" s="409"/>
      <c r="Z68" s="427"/>
    </row>
    <row r="69" spans="1:26" s="143" customFormat="1">
      <c r="A69" s="285"/>
      <c r="B69" s="726" t="s">
        <v>205</v>
      </c>
      <c r="C69" s="727"/>
      <c r="D69" s="728" t="s">
        <v>78</v>
      </c>
      <c r="E69" s="728"/>
      <c r="F69" s="571" t="s">
        <v>78</v>
      </c>
      <c r="G69" s="571" t="s">
        <v>78</v>
      </c>
      <c r="H69" s="284" t="s">
        <v>78</v>
      </c>
      <c r="I69" s="417"/>
      <c r="J69" s="438"/>
      <c r="K69" s="402" t="str">
        <f t="shared" si="2"/>
        <v>d. Hormonal implants (for example, Jadelle, Implanon)</v>
      </c>
      <c r="L69" s="401"/>
      <c r="M69" s="401"/>
      <c r="N69" s="401"/>
      <c r="O69" s="401"/>
      <c r="P69" s="401"/>
      <c r="Q69" s="401"/>
      <c r="R69" s="402"/>
      <c r="S69" s="401"/>
      <c r="T69" s="175"/>
      <c r="U69" s="175"/>
      <c r="V69" s="175"/>
      <c r="W69" s="409"/>
      <c r="X69" s="409"/>
      <c r="Z69" s="427"/>
    </row>
    <row r="70" spans="1:26" s="143" customFormat="1">
      <c r="A70" s="285"/>
      <c r="B70" s="726" t="s">
        <v>206</v>
      </c>
      <c r="C70" s="727"/>
      <c r="D70" s="728" t="s">
        <v>78</v>
      </c>
      <c r="E70" s="728"/>
      <c r="F70" s="571" t="s">
        <v>78</v>
      </c>
      <c r="G70" s="571" t="s">
        <v>78</v>
      </c>
      <c r="H70" s="284" t="s">
        <v>89</v>
      </c>
      <c r="I70" s="417"/>
      <c r="J70" s="438"/>
      <c r="K70" s="402" t="str">
        <f t="shared" si="2"/>
        <v>e. Intrauterine devices (IUDs) (for example, Optima Copper T)</v>
      </c>
      <c r="L70" s="401"/>
      <c r="M70" s="401"/>
      <c r="N70" s="401"/>
      <c r="O70" s="401"/>
      <c r="P70" s="401"/>
      <c r="Q70" s="401"/>
      <c r="R70" s="402"/>
      <c r="S70" s="401"/>
      <c r="T70" s="175"/>
      <c r="U70" s="175"/>
      <c r="V70" s="175"/>
      <c r="W70" s="409"/>
      <c r="X70" s="409"/>
      <c r="Z70" s="427"/>
    </row>
    <row r="71" spans="1:26" s="143" customFormat="1">
      <c r="A71" s="285"/>
      <c r="B71" s="726" t="s">
        <v>207</v>
      </c>
      <c r="C71" s="727"/>
      <c r="D71" s="728" t="s">
        <v>78</v>
      </c>
      <c r="E71" s="728"/>
      <c r="F71" s="571" t="s">
        <v>78</v>
      </c>
      <c r="G71" s="571" t="s">
        <v>78</v>
      </c>
      <c r="H71" s="284" t="s">
        <v>78</v>
      </c>
      <c r="I71" s="417"/>
      <c r="J71" s="438"/>
      <c r="K71" s="402" t="str">
        <f t="shared" si="2"/>
        <v>f. Male condoms</v>
      </c>
      <c r="L71" s="401"/>
      <c r="M71" s="401"/>
      <c r="N71" s="401"/>
      <c r="O71" s="401"/>
      <c r="P71" s="401"/>
      <c r="Q71" s="401"/>
      <c r="R71" s="402"/>
      <c r="S71" s="401"/>
      <c r="T71" s="175"/>
      <c r="U71" s="175"/>
      <c r="V71" s="175"/>
      <c r="W71" s="409"/>
      <c r="X71" s="409"/>
      <c r="Z71" s="427"/>
    </row>
    <row r="72" spans="1:26" s="143" customFormat="1">
      <c r="A72" s="285"/>
      <c r="B72" s="726" t="s">
        <v>208</v>
      </c>
      <c r="C72" s="727"/>
      <c r="D72" s="728" t="s">
        <v>78</v>
      </c>
      <c r="E72" s="728"/>
      <c r="F72" s="571" t="s">
        <v>78</v>
      </c>
      <c r="G72" s="571" t="s">
        <v>78</v>
      </c>
      <c r="H72" s="284" t="s">
        <v>78</v>
      </c>
      <c r="I72" s="417"/>
      <c r="J72" s="438"/>
      <c r="K72" s="402" t="str">
        <f t="shared" si="2"/>
        <v>g. Female condoms</v>
      </c>
      <c r="L72" s="401"/>
      <c r="M72" s="401"/>
      <c r="N72" s="401"/>
      <c r="O72" s="401"/>
      <c r="P72" s="401"/>
      <c r="Q72" s="401"/>
      <c r="R72" s="402"/>
      <c r="S72" s="401"/>
      <c r="T72" s="175"/>
      <c r="U72" s="175"/>
      <c r="V72" s="175"/>
      <c r="W72" s="409"/>
      <c r="X72" s="409"/>
      <c r="Z72" s="427"/>
    </row>
    <row r="73" spans="1:26" s="143" customFormat="1">
      <c r="A73" s="285"/>
      <c r="B73" s="726" t="s">
        <v>209</v>
      </c>
      <c r="C73" s="727"/>
      <c r="D73" s="728" t="s">
        <v>78</v>
      </c>
      <c r="E73" s="728"/>
      <c r="F73" s="571" t="s">
        <v>78</v>
      </c>
      <c r="G73" s="571" t="s">
        <v>78</v>
      </c>
      <c r="H73" s="284" t="s">
        <v>78</v>
      </c>
      <c r="I73" s="417"/>
      <c r="J73" s="438"/>
      <c r="K73" s="402" t="str">
        <f t="shared" si="2"/>
        <v>h. Emergency contraceptive pills (for example, Postinor)</v>
      </c>
      <c r="L73" s="401"/>
      <c r="M73" s="401"/>
      <c r="N73" s="401"/>
      <c r="O73" s="401"/>
      <c r="P73" s="401"/>
      <c r="Q73" s="401"/>
      <c r="R73" s="402"/>
      <c r="S73" s="401"/>
      <c r="T73" s="175"/>
      <c r="U73" s="175"/>
      <c r="V73" s="175"/>
      <c r="W73" s="409"/>
      <c r="X73" s="409"/>
      <c r="Z73" s="427"/>
    </row>
    <row r="74" spans="1:26" s="143" customFormat="1">
      <c r="A74" s="285"/>
      <c r="B74" s="726" t="s">
        <v>210</v>
      </c>
      <c r="C74" s="727"/>
      <c r="D74" s="728" t="s">
        <v>78</v>
      </c>
      <c r="E74" s="728"/>
      <c r="F74" s="571" t="s">
        <v>78</v>
      </c>
      <c r="G74" s="571" t="s">
        <v>78</v>
      </c>
      <c r="H74" s="284" t="s">
        <v>99</v>
      </c>
      <c r="I74" s="417"/>
      <c r="J74" s="438"/>
      <c r="K74" s="402" t="str">
        <f t="shared" si="2"/>
        <v>i. Long-acting permanent method for males (vasectomy)</v>
      </c>
      <c r="L74" s="401"/>
      <c r="M74" s="401"/>
      <c r="N74" s="401"/>
      <c r="O74" s="401"/>
      <c r="P74" s="401"/>
      <c r="Q74" s="401"/>
      <c r="R74" s="402"/>
      <c r="S74" s="401"/>
      <c r="T74" s="175"/>
      <c r="U74" s="175"/>
      <c r="V74" s="175"/>
      <c r="W74" s="409"/>
      <c r="X74" s="409"/>
      <c r="Z74" s="427"/>
    </row>
    <row r="75" spans="1:26" s="143" customFormat="1">
      <c r="A75" s="285"/>
      <c r="B75" s="726" t="s">
        <v>211</v>
      </c>
      <c r="C75" s="727"/>
      <c r="D75" s="728" t="s">
        <v>78</v>
      </c>
      <c r="E75" s="728"/>
      <c r="F75" s="571" t="s">
        <v>78</v>
      </c>
      <c r="G75" s="571" t="s">
        <v>78</v>
      </c>
      <c r="H75" s="284" t="s">
        <v>99</v>
      </c>
      <c r="I75" s="417"/>
      <c r="J75" s="438"/>
      <c r="K75" s="402" t="str">
        <f t="shared" si="2"/>
        <v>j. Long-acting permanent method for females (tubal ligation)</v>
      </c>
      <c r="L75" s="401"/>
      <c r="M75" s="401"/>
      <c r="N75" s="401"/>
      <c r="O75" s="401"/>
      <c r="P75" s="401"/>
      <c r="Q75" s="401"/>
      <c r="R75" s="402"/>
      <c r="S75" s="401"/>
      <c r="T75" s="175"/>
      <c r="U75" s="175"/>
      <c r="V75" s="175"/>
      <c r="W75" s="409"/>
      <c r="X75" s="409"/>
      <c r="Z75" s="427"/>
    </row>
    <row r="76" spans="1:26" s="143" customFormat="1">
      <c r="A76" s="285"/>
      <c r="B76" s="726" t="s">
        <v>212</v>
      </c>
      <c r="C76" s="727"/>
      <c r="D76" s="728" t="s">
        <v>78</v>
      </c>
      <c r="E76" s="728"/>
      <c r="F76" s="571" t="s">
        <v>78</v>
      </c>
      <c r="G76" s="571" t="s">
        <v>89</v>
      </c>
      <c r="H76" s="284" t="s">
        <v>89</v>
      </c>
      <c r="I76" s="417"/>
      <c r="J76" s="438"/>
      <c r="K76" s="402" t="str">
        <f t="shared" si="2"/>
        <v>k. CycleBeads</v>
      </c>
      <c r="L76" s="401"/>
      <c r="M76" s="401"/>
      <c r="N76" s="401"/>
      <c r="O76" s="401"/>
      <c r="P76" s="401"/>
      <c r="Q76" s="401"/>
      <c r="R76" s="402"/>
      <c r="S76" s="401"/>
      <c r="T76" s="175"/>
      <c r="U76" s="175"/>
      <c r="V76" s="175"/>
      <c r="W76" s="409"/>
      <c r="X76" s="409"/>
      <c r="Z76" s="427"/>
    </row>
    <row r="77" spans="1:26" s="143" customFormat="1" ht="45">
      <c r="A77" s="286"/>
      <c r="B77" s="729" t="s">
        <v>213</v>
      </c>
      <c r="C77" s="730"/>
      <c r="D77" s="728" t="s">
        <v>89</v>
      </c>
      <c r="E77" s="728"/>
      <c r="F77" s="571" t="s">
        <v>89</v>
      </c>
      <c r="G77" s="571" t="s">
        <v>89</v>
      </c>
      <c r="H77" s="284" t="s">
        <v>89</v>
      </c>
      <c r="I77" s="417"/>
      <c r="J77" s="438"/>
      <c r="K77" s="402" t="str">
        <f t="shared" si="2"/>
        <v>l. Other contraceptive methods - specify 
(Please provide the name of the other contraceptive(s) offered, by sector.)</v>
      </c>
      <c r="L77" s="401"/>
      <c r="M77" s="401"/>
      <c r="N77" s="401"/>
      <c r="O77" s="401"/>
      <c r="P77" s="401"/>
      <c r="Q77" s="401"/>
      <c r="R77" s="402"/>
      <c r="S77" s="401"/>
      <c r="T77" s="175"/>
      <c r="U77" s="175"/>
      <c r="V77" s="175"/>
      <c r="W77" s="409"/>
      <c r="X77" s="409"/>
      <c r="Z77" s="427"/>
    </row>
    <row r="78" spans="1:26" s="143" customFormat="1" ht="30.75" thickBot="1">
      <c r="A78" s="731" t="s">
        <v>214</v>
      </c>
      <c r="B78" s="700"/>
      <c r="C78" s="732"/>
      <c r="D78" s="659" t="s">
        <v>1543</v>
      </c>
      <c r="E78" s="660"/>
      <c r="F78" s="660"/>
      <c r="G78" s="660"/>
      <c r="H78" s="661"/>
      <c r="I78" s="417"/>
      <c r="J78" s="438"/>
      <c r="K78" s="402" t="str">
        <f>A78</f>
        <v>C2. Please note any comments about the commodities offered.</v>
      </c>
      <c r="L78" s="401"/>
      <c r="M78" s="401"/>
      <c r="N78" s="401"/>
      <c r="O78" s="402" t="str">
        <f>D78</f>
        <v>PSI has introduced progestin-only pills, combined oral conraceptives, and implants in its New Start and New Life centers.</v>
      </c>
      <c r="P78" s="401"/>
      <c r="Q78" s="401"/>
      <c r="R78" s="402"/>
      <c r="S78" s="401"/>
      <c r="T78" s="175"/>
      <c r="U78" s="175"/>
      <c r="V78" s="175"/>
      <c r="W78" s="409"/>
      <c r="X78" s="409"/>
      <c r="Z78" s="427"/>
    </row>
    <row r="79" spans="1:26" s="199" customFormat="1" ht="16.5" customHeight="1" thickBot="1">
      <c r="A79" s="710" t="s">
        <v>215</v>
      </c>
      <c r="B79" s="711"/>
      <c r="C79" s="711"/>
      <c r="D79" s="711"/>
      <c r="E79" s="711"/>
      <c r="F79" s="711"/>
      <c r="G79" s="711"/>
      <c r="H79" s="281"/>
      <c r="I79" s="432"/>
      <c r="J79" s="452"/>
      <c r="K79" s="402"/>
      <c r="L79" s="214"/>
      <c r="M79" s="214"/>
      <c r="N79" s="214"/>
      <c r="O79" s="214"/>
      <c r="P79" s="214"/>
      <c r="Q79" s="214"/>
      <c r="R79" s="434"/>
      <c r="S79" s="214"/>
      <c r="T79" s="453"/>
      <c r="U79" s="453"/>
      <c r="V79" s="453"/>
      <c r="W79" s="454"/>
      <c r="X79" s="454"/>
      <c r="Z79" s="456"/>
    </row>
    <row r="80" spans="1:26" s="143" customFormat="1" ht="30" customHeight="1">
      <c r="A80" s="712" t="s">
        <v>216</v>
      </c>
      <c r="B80" s="713"/>
      <c r="C80" s="713"/>
      <c r="D80" s="713"/>
      <c r="E80" s="713"/>
      <c r="F80" s="713"/>
      <c r="G80" s="714"/>
      <c r="H80" s="268" t="s">
        <v>78</v>
      </c>
      <c r="I80" s="457" t="str">
        <f>A80</f>
        <v>D1. Is there a contraceptive security or reproductive health commodity security strategy or is contraceptive security explicitly included in a country strategy? (Please select from the dropdown list.)</v>
      </c>
      <c r="J80" s="438"/>
      <c r="K80" s="402"/>
      <c r="L80" s="401"/>
      <c r="M80" s="401"/>
      <c r="N80" s="401"/>
      <c r="O80" s="401"/>
      <c r="P80" s="401"/>
      <c r="Q80" s="401"/>
      <c r="R80" s="402"/>
      <c r="S80" s="401"/>
      <c r="T80" s="175"/>
      <c r="U80" s="175"/>
      <c r="V80" s="175"/>
      <c r="W80" s="409"/>
      <c r="X80" s="409"/>
      <c r="Z80" s="427"/>
    </row>
    <row r="81" spans="1:26" s="143" customFormat="1" ht="15.75" thickBot="1">
      <c r="A81" s="715" t="s">
        <v>217</v>
      </c>
      <c r="B81" s="716"/>
      <c r="C81" s="716"/>
      <c r="D81" s="200"/>
      <c r="E81" s="200"/>
      <c r="F81" s="200"/>
      <c r="G81" s="200"/>
      <c r="H81" s="287"/>
      <c r="I81" s="200"/>
      <c r="J81" s="438"/>
      <c r="K81" s="402"/>
      <c r="L81" s="401"/>
      <c r="M81" s="401"/>
      <c r="N81" s="401"/>
      <c r="O81" s="401"/>
      <c r="P81" s="401"/>
      <c r="Q81" s="401"/>
      <c r="R81" s="402"/>
      <c r="S81" s="401"/>
      <c r="T81" s="175"/>
      <c r="U81" s="175"/>
      <c r="V81" s="175"/>
      <c r="W81" s="409"/>
      <c r="X81" s="409"/>
      <c r="Z81" s="427"/>
    </row>
    <row r="82" spans="1:26" s="143" customFormat="1" ht="60">
      <c r="A82" s="717"/>
      <c r="B82" s="719" t="s">
        <v>218</v>
      </c>
      <c r="C82" s="720"/>
      <c r="D82" s="720" t="s">
        <v>219</v>
      </c>
      <c r="E82" s="720"/>
      <c r="F82" s="572" t="s">
        <v>220</v>
      </c>
      <c r="G82" s="720" t="s">
        <v>221</v>
      </c>
      <c r="H82" s="721"/>
      <c r="I82" s="457"/>
      <c r="J82" s="447" t="str">
        <f>G82</f>
        <v>Is the contraceptive security strategy being implemented?</v>
      </c>
      <c r="K82" s="402" t="str">
        <f>B82</f>
        <v>Strategy name</v>
      </c>
      <c r="L82" s="401"/>
      <c r="M82" s="428">
        <f>E82</f>
        <v>0</v>
      </c>
      <c r="N82" s="401"/>
      <c r="O82" s="401"/>
      <c r="P82" s="401"/>
      <c r="Q82" s="401"/>
      <c r="R82" s="402"/>
      <c r="S82" s="402" t="str">
        <f>D82</f>
        <v>Years Covered (including strategy updates)</v>
      </c>
      <c r="T82" s="175"/>
      <c r="U82" s="175"/>
      <c r="V82" s="175"/>
      <c r="W82" s="409"/>
      <c r="X82" s="409"/>
      <c r="Z82" s="427"/>
    </row>
    <row r="83" spans="1:26" s="143" customFormat="1" ht="15.75" thickBot="1">
      <c r="A83" s="718"/>
      <c r="B83" s="201" t="s">
        <v>222</v>
      </c>
      <c r="C83" s="573" t="s">
        <v>1026</v>
      </c>
      <c r="D83" s="722" t="s">
        <v>1607</v>
      </c>
      <c r="E83" s="723"/>
      <c r="F83" s="574" t="s">
        <v>89</v>
      </c>
      <c r="G83" s="724" t="s">
        <v>89</v>
      </c>
      <c r="H83" s="725"/>
      <c r="I83" s="457"/>
      <c r="J83" s="447" t="str">
        <f>G83</f>
        <v>No</v>
      </c>
      <c r="K83" s="402" t="str">
        <f>B83</f>
        <v>a</v>
      </c>
      <c r="L83" s="401"/>
      <c r="M83" s="428">
        <f>E83</f>
        <v>0</v>
      </c>
      <c r="N83" s="401"/>
      <c r="O83" s="401"/>
      <c r="P83" s="401"/>
      <c r="Q83" s="401"/>
      <c r="R83" s="402"/>
      <c r="S83" s="402" t="str">
        <f>D83</f>
        <v>2011 - 2015</v>
      </c>
      <c r="T83" s="175"/>
      <c r="U83" s="175"/>
      <c r="V83" s="175"/>
      <c r="W83" s="409"/>
      <c r="X83" s="409"/>
      <c r="Z83" s="427"/>
    </row>
    <row r="84" spans="1:26" s="143" customFormat="1" ht="30">
      <c r="A84" s="705" t="s">
        <v>223</v>
      </c>
      <c r="B84" s="706"/>
      <c r="C84" s="706"/>
      <c r="D84" s="706"/>
      <c r="E84" s="706"/>
      <c r="F84" s="707" t="s">
        <v>89</v>
      </c>
      <c r="G84" s="708"/>
      <c r="H84" s="709"/>
      <c r="I84" s="457"/>
      <c r="J84" s="447"/>
      <c r="K84" s="402"/>
      <c r="L84" s="401"/>
      <c r="M84" s="401"/>
      <c r="N84" s="401"/>
      <c r="O84" s="401"/>
      <c r="P84" s="401"/>
      <c r="Q84" s="403" t="str">
        <f>F84</f>
        <v>No</v>
      </c>
      <c r="R84" s="402" t="str">
        <f>A84</f>
        <v>D2. Are any family planning commodities subject to duties, import taxes, or other fees?</v>
      </c>
      <c r="S84" s="401"/>
      <c r="T84" s="175"/>
      <c r="U84" s="175"/>
      <c r="V84" s="175"/>
      <c r="W84" s="409"/>
      <c r="X84" s="409"/>
      <c r="Z84" s="427"/>
    </row>
    <row r="85" spans="1:26" s="143" customFormat="1">
      <c r="A85" s="204"/>
      <c r="B85" s="644" t="s">
        <v>224</v>
      </c>
      <c r="C85" s="644"/>
      <c r="D85" s="645"/>
      <c r="E85" s="678" t="s">
        <v>96</v>
      </c>
      <c r="F85" s="679"/>
      <c r="G85" s="679"/>
      <c r="H85" s="680"/>
      <c r="I85" s="457"/>
      <c r="J85" s="447"/>
      <c r="K85" s="402"/>
      <c r="L85" s="401"/>
      <c r="M85" s="428" t="str">
        <f>E85</f>
        <v>N/A</v>
      </c>
      <c r="N85" s="428" t="str">
        <f>E85</f>
        <v>N/A</v>
      </c>
      <c r="O85" s="401"/>
      <c r="P85" s="402"/>
      <c r="Q85" s="401"/>
      <c r="R85" s="402" t="str">
        <f>B85</f>
        <v>a. If yes, for which sectors (public, NGO, social marketing, commercial)?</v>
      </c>
      <c r="S85" s="401"/>
      <c r="T85" s="175"/>
      <c r="U85" s="175"/>
      <c r="V85" s="175"/>
      <c r="W85" s="409"/>
      <c r="X85" s="409"/>
      <c r="Z85" s="427"/>
    </row>
    <row r="86" spans="1:26" s="143" customFormat="1">
      <c r="A86" s="204"/>
      <c r="B86" s="644" t="s">
        <v>225</v>
      </c>
      <c r="C86" s="644"/>
      <c r="D86" s="645"/>
      <c r="E86" s="678" t="s">
        <v>96</v>
      </c>
      <c r="F86" s="679"/>
      <c r="G86" s="679"/>
      <c r="H86" s="680"/>
      <c r="I86" s="457"/>
      <c r="J86" s="447"/>
      <c r="K86" s="402"/>
      <c r="L86" s="401"/>
      <c r="M86" s="428" t="str">
        <f>E86</f>
        <v>N/A</v>
      </c>
      <c r="N86" s="428" t="str">
        <f>E86</f>
        <v>N/A</v>
      </c>
      <c r="O86" s="401"/>
      <c r="P86" s="402"/>
      <c r="Q86" s="401"/>
      <c r="R86" s="402" t="str">
        <f>B86</f>
        <v>b. If yes, how much are the duties, taxes, or fees?</v>
      </c>
      <c r="S86" s="401"/>
      <c r="T86" s="175"/>
      <c r="U86" s="175"/>
      <c r="V86" s="175"/>
      <c r="W86" s="409"/>
      <c r="X86" s="409"/>
      <c r="Z86" s="427"/>
    </row>
    <row r="87" spans="1:26" s="143" customFormat="1" ht="30" customHeight="1">
      <c r="A87" s="652" t="s">
        <v>226</v>
      </c>
      <c r="B87" s="644"/>
      <c r="C87" s="644"/>
      <c r="D87" s="644"/>
      <c r="E87" s="644"/>
      <c r="F87" s="644"/>
      <c r="G87" s="645"/>
      <c r="H87" s="271" t="s">
        <v>89</v>
      </c>
      <c r="I87" s="457" t="str">
        <f>A87</f>
        <v>D3. Are there policies that hinder the ability of the private sector (commercial sector, NGOs, or social marketing) to provide contraceptive methods (for example: price controls, distribution limitations, taxes/duties, advertising bans, etc.)?</v>
      </c>
      <c r="J87" s="447"/>
      <c r="K87" s="402"/>
      <c r="L87" s="401"/>
      <c r="M87" s="401"/>
      <c r="N87" s="401"/>
      <c r="O87" s="401"/>
      <c r="P87" s="402"/>
      <c r="Q87" s="401"/>
      <c r="R87" s="402"/>
      <c r="S87" s="401"/>
      <c r="T87" s="175"/>
      <c r="U87" s="175"/>
      <c r="V87" s="175"/>
      <c r="W87" s="409"/>
      <c r="X87" s="409"/>
      <c r="Z87" s="427"/>
    </row>
    <row r="88" spans="1:26" s="143" customFormat="1">
      <c r="A88" s="204"/>
      <c r="B88" s="644" t="s">
        <v>227</v>
      </c>
      <c r="C88" s="644"/>
      <c r="D88" s="678" t="s">
        <v>96</v>
      </c>
      <c r="E88" s="679"/>
      <c r="F88" s="679"/>
      <c r="G88" s="679"/>
      <c r="H88" s="680"/>
      <c r="I88" s="457"/>
      <c r="J88" s="447"/>
      <c r="K88" s="402" t="str">
        <f>B88</f>
        <v>a. If yes, describe the policies.</v>
      </c>
      <c r="L88" s="401"/>
      <c r="M88" s="401"/>
      <c r="N88" s="458"/>
      <c r="O88" s="403" t="str">
        <f>D88</f>
        <v>N/A</v>
      </c>
      <c r="P88" s="402"/>
      <c r="Q88" s="401"/>
      <c r="R88" s="401"/>
      <c r="S88" s="401"/>
      <c r="T88" s="175"/>
      <c r="U88" s="175"/>
      <c r="V88" s="175"/>
      <c r="W88" s="409"/>
      <c r="X88" s="409"/>
      <c r="Z88" s="427"/>
    </row>
    <row r="89" spans="1:26" s="143" customFormat="1" ht="30" customHeight="1">
      <c r="A89" s="652" t="s">
        <v>228</v>
      </c>
      <c r="B89" s="644"/>
      <c r="C89" s="644"/>
      <c r="D89" s="644"/>
      <c r="E89" s="644"/>
      <c r="F89" s="644"/>
      <c r="G89" s="645"/>
      <c r="H89" s="271" t="s">
        <v>78</v>
      </c>
      <c r="I89" s="457" t="str">
        <f>A89</f>
        <v>D4. Are there policies that enable the private sector (commercial sector, NGOs, or social marketing) to provide contraceptive methods?</v>
      </c>
      <c r="J89" s="447"/>
      <c r="K89" s="402"/>
      <c r="L89" s="401"/>
      <c r="M89" s="401"/>
      <c r="N89" s="401"/>
      <c r="O89" s="401"/>
      <c r="P89" s="402"/>
      <c r="Q89" s="401"/>
      <c r="R89" s="402"/>
      <c r="S89" s="401"/>
      <c r="T89" s="175"/>
      <c r="U89" s="175"/>
      <c r="V89" s="175"/>
      <c r="W89" s="409"/>
      <c r="X89" s="409"/>
      <c r="Z89" s="427"/>
    </row>
    <row r="90" spans="1:26" s="143" customFormat="1" ht="49.5" customHeight="1">
      <c r="A90" s="204"/>
      <c r="B90" s="644" t="s">
        <v>227</v>
      </c>
      <c r="C90" s="644"/>
      <c r="D90" s="678" t="s">
        <v>1544</v>
      </c>
      <c r="E90" s="679"/>
      <c r="F90" s="679"/>
      <c r="G90" s="679"/>
      <c r="H90" s="680"/>
      <c r="I90" s="457"/>
      <c r="J90" s="447"/>
      <c r="K90" s="402" t="str">
        <f>B90</f>
        <v>a. If yes, describe the policies.</v>
      </c>
      <c r="L90" s="401"/>
      <c r="M90" s="401"/>
      <c r="N90" s="458"/>
      <c r="O90" s="403" t="str">
        <f>D90</f>
        <v>The private sector is allowed to provide contraceptive methods as long as they meet the applicable regulatory requirements in terms of approval of premises and providers.</v>
      </c>
      <c r="P90" s="402"/>
      <c r="Q90" s="401"/>
      <c r="R90" s="401"/>
      <c r="S90" s="401"/>
      <c r="T90" s="175"/>
      <c r="U90" s="175"/>
      <c r="V90" s="175"/>
      <c r="W90" s="409"/>
      <c r="X90" s="409"/>
      <c r="Z90" s="427"/>
    </row>
    <row r="91" spans="1:26" s="143" customFormat="1" ht="30" customHeight="1">
      <c r="A91" s="652" t="s">
        <v>229</v>
      </c>
      <c r="B91" s="644"/>
      <c r="C91" s="644"/>
      <c r="D91" s="644"/>
      <c r="E91" s="644"/>
      <c r="F91" s="644"/>
      <c r="G91" s="645"/>
      <c r="H91" s="271" t="s">
        <v>78</v>
      </c>
      <c r="I91" s="457" t="str">
        <f>A91</f>
        <v xml:space="preserve">D5. Do policies or regulations exist that restrict who can sell or dispense particular contraceptive methods?
</v>
      </c>
      <c r="J91" s="447"/>
      <c r="K91" s="402"/>
      <c r="L91" s="401"/>
      <c r="M91" s="401"/>
      <c r="N91" s="401"/>
      <c r="O91" s="402"/>
      <c r="P91" s="402"/>
      <c r="Q91" s="401"/>
      <c r="R91" s="401"/>
      <c r="S91" s="401"/>
      <c r="T91" s="175"/>
      <c r="U91" s="175"/>
      <c r="V91" s="175"/>
      <c r="W91" s="409"/>
      <c r="X91" s="409"/>
      <c r="Z91" s="427"/>
    </row>
    <row r="92" spans="1:26" s="143" customFormat="1" ht="15.75" thickBot="1">
      <c r="A92" s="566"/>
      <c r="B92" s="700" t="s">
        <v>230</v>
      </c>
      <c r="C92" s="700"/>
      <c r="D92" s="202"/>
      <c r="E92" s="203"/>
      <c r="F92" s="203"/>
      <c r="G92" s="203"/>
      <c r="H92" s="288"/>
      <c r="I92" s="459"/>
      <c r="J92" s="447"/>
      <c r="K92" s="402"/>
      <c r="L92" s="401"/>
      <c r="M92" s="401"/>
      <c r="N92" s="401"/>
      <c r="O92" s="402"/>
      <c r="P92" s="402"/>
      <c r="Q92" s="401"/>
      <c r="R92" s="401"/>
      <c r="S92" s="401"/>
      <c r="T92" s="175"/>
      <c r="U92" s="175"/>
      <c r="V92" s="175"/>
      <c r="W92" s="409"/>
      <c r="X92" s="409"/>
      <c r="Z92" s="427"/>
    </row>
    <row r="93" spans="1:26" s="143" customFormat="1" ht="45" customHeight="1">
      <c r="A93" s="289"/>
      <c r="B93" s="701" t="s">
        <v>231</v>
      </c>
      <c r="C93" s="702"/>
      <c r="D93" s="703"/>
      <c r="E93" s="697" t="s">
        <v>232</v>
      </c>
      <c r="F93" s="699"/>
      <c r="G93" s="697" t="s">
        <v>233</v>
      </c>
      <c r="H93" s="704"/>
      <c r="I93" s="460"/>
      <c r="J93" s="461" t="str">
        <f>G93</f>
        <v>Describe any private sector restriction on who is allowed to sell or dispense the method</v>
      </c>
      <c r="K93" s="402"/>
      <c r="L93" s="401"/>
      <c r="M93" s="401"/>
      <c r="N93" s="401"/>
      <c r="O93" s="402"/>
      <c r="P93" s="402" t="str">
        <f>B93</f>
        <v>Contraceptive Method(s)</v>
      </c>
      <c r="Q93" s="401"/>
      <c r="R93" s="401"/>
      <c r="S93" s="401"/>
      <c r="T93" s="175"/>
      <c r="U93" s="462" t="str">
        <f>E93</f>
        <v>Describe any public sector restriction on who is allowed to sell or dispense the method</v>
      </c>
      <c r="V93" s="175"/>
      <c r="W93" s="409"/>
      <c r="X93" s="409"/>
      <c r="Z93" s="427"/>
    </row>
    <row r="94" spans="1:26" s="143" customFormat="1" ht="43.5" customHeight="1">
      <c r="A94" s="290"/>
      <c r="B94" s="204" t="s">
        <v>222</v>
      </c>
      <c r="C94" s="650" t="s">
        <v>623</v>
      </c>
      <c r="D94" s="688"/>
      <c r="E94" s="678" t="s">
        <v>1545</v>
      </c>
      <c r="F94" s="681"/>
      <c r="G94" s="689" t="s">
        <v>1546</v>
      </c>
      <c r="H94" s="690"/>
      <c r="I94" s="463"/>
      <c r="J94" s="447" t="str">
        <f>G94</f>
        <v>Only qualified and specially trained nurses and doctors are allowed to administer injectables.</v>
      </c>
      <c r="K94" s="402"/>
      <c r="L94" s="401"/>
      <c r="M94" s="428" t="str">
        <f>E94</f>
        <v>Community Based Distributors are not allowed to administer injectables.</v>
      </c>
      <c r="N94" s="401"/>
      <c r="O94" s="402"/>
      <c r="P94" s="402" t="str">
        <f>C94</f>
        <v>Injectables</v>
      </c>
      <c r="Q94" s="401"/>
      <c r="R94" s="401"/>
      <c r="S94" s="401"/>
      <c r="T94" s="175"/>
      <c r="U94" s="462" t="str">
        <f>E94</f>
        <v>Community Based Distributors are not allowed to administer injectables.</v>
      </c>
      <c r="V94" s="175"/>
      <c r="W94" s="409"/>
      <c r="X94" s="409"/>
      <c r="Z94" s="427"/>
    </row>
    <row r="95" spans="1:26" s="143" customFormat="1" ht="45">
      <c r="A95" s="290"/>
      <c r="B95" s="204" t="s">
        <v>234</v>
      </c>
      <c r="C95" s="650" t="s">
        <v>1210</v>
      </c>
      <c r="D95" s="688"/>
      <c r="E95" s="689" t="s">
        <v>1547</v>
      </c>
      <c r="F95" s="689"/>
      <c r="G95" s="681" t="s">
        <v>1547</v>
      </c>
      <c r="H95" s="690"/>
      <c r="I95" s="463"/>
      <c r="J95" s="447" t="str">
        <f>G95</f>
        <v>Only qualified and specially trained nurses and doctors are allowed to administer implants.</v>
      </c>
      <c r="K95" s="402"/>
      <c r="L95" s="401"/>
      <c r="M95" s="428" t="str">
        <f>E95</f>
        <v>Only qualified and specially trained nurses and doctors are allowed to administer implants.</v>
      </c>
      <c r="N95" s="401"/>
      <c r="O95" s="402"/>
      <c r="P95" s="402" t="str">
        <f>C95</f>
        <v>Implants</v>
      </c>
      <c r="Q95" s="401"/>
      <c r="R95" s="401"/>
      <c r="S95" s="401"/>
      <c r="T95" s="175"/>
      <c r="U95" s="462" t="str">
        <f>E95</f>
        <v>Only qualified and specially trained nurses and doctors are allowed to administer implants.</v>
      </c>
      <c r="V95" s="175"/>
      <c r="W95" s="409"/>
      <c r="X95" s="409"/>
      <c r="Z95" s="427"/>
    </row>
    <row r="96" spans="1:26" s="143" customFormat="1" ht="30.75" thickBot="1">
      <c r="A96" s="290"/>
      <c r="B96" s="205" t="s">
        <v>235</v>
      </c>
      <c r="C96" s="660" t="s">
        <v>830</v>
      </c>
      <c r="D96" s="691"/>
      <c r="E96" s="682" t="s">
        <v>1548</v>
      </c>
      <c r="F96" s="684"/>
      <c r="G96" s="682" t="s">
        <v>1548</v>
      </c>
      <c r="H96" s="994"/>
      <c r="I96" s="463"/>
      <c r="J96" s="447" t="str">
        <f>G96</f>
        <v>Only trained doctors approved by ZNFPC can administer IUDs.</v>
      </c>
      <c r="K96" s="402"/>
      <c r="L96" s="401"/>
      <c r="M96" s="428" t="str">
        <f>E96</f>
        <v>Only trained doctors approved by ZNFPC can administer IUDs.</v>
      </c>
      <c r="N96" s="401"/>
      <c r="O96" s="402"/>
      <c r="P96" s="402" t="str">
        <f>C96</f>
        <v>IUDs</v>
      </c>
      <c r="Q96" s="401"/>
      <c r="R96" s="401"/>
      <c r="S96" s="401"/>
      <c r="T96" s="175"/>
      <c r="U96" s="462" t="str">
        <f>E96</f>
        <v>Only trained doctors approved by ZNFPC can administer IUDs.</v>
      </c>
      <c r="V96" s="175"/>
      <c r="W96" s="409"/>
      <c r="X96" s="409"/>
      <c r="Z96" s="427"/>
    </row>
    <row r="97" spans="1:26" s="206" customFormat="1" ht="15.75" thickBot="1">
      <c r="A97" s="694"/>
      <c r="B97" s="695"/>
      <c r="C97" s="695"/>
      <c r="D97" s="695"/>
      <c r="E97" s="695"/>
      <c r="F97" s="695"/>
      <c r="G97" s="695"/>
      <c r="H97" s="696"/>
      <c r="I97" s="464"/>
      <c r="J97" s="465"/>
      <c r="K97" s="466">
        <f>C97</f>
        <v>0</v>
      </c>
      <c r="L97" s="466"/>
      <c r="M97" s="466"/>
      <c r="N97" s="466"/>
      <c r="O97" s="466"/>
      <c r="P97" s="466"/>
      <c r="Q97" s="466"/>
      <c r="R97" s="466"/>
      <c r="S97" s="466"/>
      <c r="T97" s="466"/>
      <c r="U97" s="466"/>
      <c r="V97" s="466"/>
      <c r="W97" s="467"/>
      <c r="X97" s="467"/>
      <c r="Z97" s="468"/>
    </row>
    <row r="98" spans="1:26" s="143" customFormat="1" ht="45" customHeight="1">
      <c r="A98" s="654" t="s">
        <v>236</v>
      </c>
      <c r="B98" s="655"/>
      <c r="C98" s="655"/>
      <c r="D98" s="207" t="s">
        <v>237</v>
      </c>
      <c r="E98" s="697" t="s">
        <v>238</v>
      </c>
      <c r="F98" s="698"/>
      <c r="G98" s="699"/>
      <c r="H98" s="291" t="s">
        <v>239</v>
      </c>
      <c r="I98" s="451"/>
      <c r="J98" s="447"/>
      <c r="K98" s="402" t="str">
        <f>A98</f>
        <v>D6. Does the country have laws, regulations, or policies that make it difficult for the following sub-populations to access effective family planning services?</v>
      </c>
      <c r="L98" s="401"/>
      <c r="M98" s="401"/>
      <c r="N98" s="401"/>
      <c r="O98" s="402"/>
      <c r="P98" s="401"/>
      <c r="Q98" s="401"/>
      <c r="R98" s="401"/>
      <c r="S98" s="401"/>
      <c r="T98" s="175"/>
      <c r="U98" s="175"/>
      <c r="V98" s="462" t="str">
        <f>E98</f>
        <v xml:space="preserve">If yes, describe laws/regulations/policies affecting access </v>
      </c>
      <c r="W98" s="409"/>
      <c r="X98" s="409"/>
      <c r="Z98" s="427"/>
    </row>
    <row r="99" spans="1:26" s="143" customFormat="1">
      <c r="A99" s="204"/>
      <c r="B99" s="644" t="s">
        <v>240</v>
      </c>
      <c r="C99" s="644"/>
      <c r="D99" s="141" t="s">
        <v>89</v>
      </c>
      <c r="E99" s="678"/>
      <c r="F99" s="679"/>
      <c r="G99" s="681"/>
      <c r="H99" s="271"/>
      <c r="I99" s="448"/>
      <c r="J99" s="447"/>
      <c r="K99" s="402" t="str">
        <f>B99</f>
        <v>a. Unmarried people</v>
      </c>
      <c r="L99" s="401"/>
      <c r="M99" s="428">
        <f>E99</f>
        <v>0</v>
      </c>
      <c r="N99" s="401"/>
      <c r="O99" s="402"/>
      <c r="P99" s="401"/>
      <c r="Q99" s="401"/>
      <c r="R99" s="401"/>
      <c r="S99" s="401"/>
      <c r="T99" s="175"/>
      <c r="U99" s="175"/>
      <c r="V99" s="462">
        <f>E99</f>
        <v>0</v>
      </c>
      <c r="W99" s="409"/>
      <c r="X99" s="409"/>
      <c r="Z99" s="427"/>
    </row>
    <row r="100" spans="1:26" s="143" customFormat="1" ht="105">
      <c r="A100" s="204"/>
      <c r="B100" s="644" t="s">
        <v>241</v>
      </c>
      <c r="C100" s="644"/>
      <c r="D100" s="141" t="s">
        <v>78</v>
      </c>
      <c r="E100" s="678" t="s">
        <v>1549</v>
      </c>
      <c r="F100" s="679"/>
      <c r="G100" s="681"/>
      <c r="H100" s="271" t="s">
        <v>78</v>
      </c>
      <c r="I100" s="448"/>
      <c r="J100" s="447"/>
      <c r="K100" s="402" t="str">
        <f>B100</f>
        <v>b. Young people</v>
      </c>
      <c r="L100" s="401"/>
      <c r="M100" s="428" t="str">
        <f>E100</f>
        <v>Contraceptives are not for sale to those under 16 years of age. (This is based on an act of Parliament.) However, youth are eligible for emergency contraception in the case of sexual abuse or related circumstances.</v>
      </c>
      <c r="N100" s="401"/>
      <c r="O100" s="402"/>
      <c r="P100" s="401"/>
      <c r="Q100" s="401"/>
      <c r="R100" s="401"/>
      <c r="S100" s="401"/>
      <c r="T100" s="175"/>
      <c r="U100" s="175"/>
      <c r="V100" s="462" t="str">
        <f>E100</f>
        <v>Contraceptives are not for sale to those under 16 years of age. (This is based on an act of Parliament.) However, youth are eligible for emergency contraception in the case of sexual abuse or related circumstances.</v>
      </c>
      <c r="W100" s="409"/>
      <c r="X100" s="409"/>
      <c r="Z100" s="427"/>
    </row>
    <row r="101" spans="1:26" s="143" customFormat="1" ht="15.75" thickBot="1">
      <c r="A101" s="205"/>
      <c r="B101" s="633" t="s">
        <v>242</v>
      </c>
      <c r="C101" s="633"/>
      <c r="D101" s="292" t="s">
        <v>89</v>
      </c>
      <c r="E101" s="682"/>
      <c r="F101" s="683"/>
      <c r="G101" s="684"/>
      <c r="H101" s="293"/>
      <c r="I101" s="448"/>
      <c r="J101" s="447"/>
      <c r="K101" s="402" t="str">
        <f>B101</f>
        <v>c. Other</v>
      </c>
      <c r="L101" s="401"/>
      <c r="M101" s="428">
        <f>E101</f>
        <v>0</v>
      </c>
      <c r="N101" s="401"/>
      <c r="O101" s="402"/>
      <c r="P101" s="401"/>
      <c r="Q101" s="401"/>
      <c r="R101" s="401"/>
      <c r="S101" s="401"/>
      <c r="T101" s="175"/>
      <c r="U101" s="175"/>
      <c r="V101" s="462">
        <f>E101</f>
        <v>0</v>
      </c>
      <c r="W101" s="409"/>
      <c r="X101" s="409"/>
      <c r="Z101" s="427"/>
    </row>
    <row r="102" spans="1:26" s="208" customFormat="1">
      <c r="A102" s="685"/>
      <c r="B102" s="686"/>
      <c r="C102" s="686"/>
      <c r="D102" s="686"/>
      <c r="E102" s="686"/>
      <c r="F102" s="686"/>
      <c r="G102" s="686"/>
      <c r="H102" s="687"/>
      <c r="I102" s="200"/>
      <c r="J102" s="469"/>
      <c r="K102" s="470">
        <f>C102</f>
        <v>0</v>
      </c>
      <c r="L102" s="471"/>
      <c r="M102" s="471"/>
      <c r="N102" s="471"/>
      <c r="O102" s="470"/>
      <c r="P102" s="471"/>
      <c r="Q102" s="471"/>
      <c r="R102" s="471"/>
      <c r="S102" s="471"/>
      <c r="T102" s="471"/>
      <c r="U102" s="471"/>
      <c r="V102" s="471"/>
      <c r="W102" s="472"/>
      <c r="X102" s="472"/>
      <c r="Z102" s="427"/>
    </row>
    <row r="103" spans="1:26" s="143" customFormat="1" ht="45" customHeight="1">
      <c r="A103" s="652" t="s">
        <v>243</v>
      </c>
      <c r="B103" s="644"/>
      <c r="C103" s="644"/>
      <c r="D103" s="644"/>
      <c r="E103" s="644"/>
      <c r="F103" s="644"/>
      <c r="G103" s="644"/>
      <c r="H103" s="653"/>
      <c r="I103" s="451"/>
      <c r="J103" s="447"/>
      <c r="K103" s="402"/>
      <c r="L103" s="401"/>
      <c r="M103" s="401"/>
      <c r="N103" s="401"/>
      <c r="O103" s="402"/>
      <c r="P103" s="401"/>
      <c r="Q103" s="401"/>
      <c r="R103" s="401"/>
      <c r="S103" s="401"/>
      <c r="T103" s="175"/>
      <c r="U103" s="175"/>
      <c r="V103" s="175"/>
      <c r="W103" s="409"/>
      <c r="X103" s="408" t="str">
        <f>A103</f>
        <v xml:space="preserve">D7. Are there charges* to the client in the public sector for family planning:
*(This question refers to charges by policy, not under-the-table charges.)
</v>
      </c>
      <c r="Z103" s="427"/>
    </row>
    <row r="104" spans="1:26" s="143" customFormat="1" ht="15" customHeight="1">
      <c r="A104" s="204"/>
      <c r="B104" s="644" t="s">
        <v>244</v>
      </c>
      <c r="C104" s="644"/>
      <c r="D104" s="644"/>
      <c r="E104" s="644"/>
      <c r="F104" s="645"/>
      <c r="G104" s="646" t="s">
        <v>78</v>
      </c>
      <c r="H104" s="647"/>
      <c r="I104" s="463"/>
      <c r="J104" s="447" t="str">
        <f>G104</f>
        <v>Yes</v>
      </c>
      <c r="K104" s="402"/>
      <c r="L104" s="401"/>
      <c r="M104" s="401"/>
      <c r="N104" s="401"/>
      <c r="O104" s="402"/>
      <c r="P104" s="401"/>
      <c r="Q104" s="401"/>
      <c r="R104" s="401"/>
      <c r="S104" s="401"/>
      <c r="T104" s="175"/>
      <c r="U104" s="175"/>
      <c r="V104" s="175"/>
      <c r="W104" s="409"/>
      <c r="X104" s="409"/>
      <c r="Y104" s="441" t="str">
        <f>B104</f>
        <v>a. Services?</v>
      </c>
      <c r="Z104" s="427"/>
    </row>
    <row r="105" spans="1:26" s="143" customFormat="1" ht="15" customHeight="1">
      <c r="A105" s="204"/>
      <c r="B105" s="644" t="s">
        <v>245</v>
      </c>
      <c r="C105" s="644"/>
      <c r="D105" s="644"/>
      <c r="E105" s="644"/>
      <c r="F105" s="645"/>
      <c r="G105" s="646" t="s">
        <v>78</v>
      </c>
      <c r="H105" s="647"/>
      <c r="I105" s="463"/>
      <c r="J105" s="447" t="str">
        <f>G105</f>
        <v>Yes</v>
      </c>
      <c r="K105" s="402"/>
      <c r="L105" s="401"/>
      <c r="M105" s="401"/>
      <c r="N105" s="401"/>
      <c r="O105" s="402"/>
      <c r="P105" s="401"/>
      <c r="Q105" s="401"/>
      <c r="R105" s="401"/>
      <c r="S105" s="401"/>
      <c r="T105" s="175"/>
      <c r="U105" s="175"/>
      <c r="V105" s="175"/>
      <c r="W105" s="409"/>
      <c r="X105" s="409"/>
      <c r="Y105" s="441" t="str">
        <f>B105</f>
        <v>b. Commodities?</v>
      </c>
      <c r="Z105" s="427"/>
    </row>
    <row r="106" spans="1:26" s="143" customFormat="1" ht="15" customHeight="1">
      <c r="A106" s="204"/>
      <c r="B106" s="644" t="s">
        <v>246</v>
      </c>
      <c r="C106" s="644"/>
      <c r="D106" s="644"/>
      <c r="E106" s="644"/>
      <c r="F106" s="645"/>
      <c r="G106" s="646" t="s">
        <v>78</v>
      </c>
      <c r="H106" s="647"/>
      <c r="I106" s="463"/>
      <c r="J106" s="447" t="str">
        <f>G106</f>
        <v>Yes</v>
      </c>
      <c r="K106" s="402"/>
      <c r="L106" s="401"/>
      <c r="M106" s="401"/>
      <c r="N106" s="401"/>
      <c r="O106" s="402"/>
      <c r="P106" s="401"/>
      <c r="Q106" s="401"/>
      <c r="R106" s="401"/>
      <c r="S106" s="401"/>
      <c r="T106" s="175"/>
      <c r="U106" s="175"/>
      <c r="V106" s="175"/>
      <c r="W106" s="409"/>
      <c r="X106" s="409"/>
      <c r="Y106" s="441" t="str">
        <f>B106</f>
        <v>c. If yes, are there exemptions for people who cannot afford to pay?</v>
      </c>
      <c r="Z106" s="427"/>
    </row>
    <row r="107" spans="1:26" s="143" customFormat="1" ht="99" customHeight="1">
      <c r="A107" s="204"/>
      <c r="B107" s="191"/>
      <c r="C107" s="192" t="s">
        <v>247</v>
      </c>
      <c r="D107" s="678" t="s">
        <v>1550</v>
      </c>
      <c r="E107" s="679"/>
      <c r="F107" s="679"/>
      <c r="G107" s="679"/>
      <c r="H107" s="680"/>
      <c r="I107" s="463"/>
      <c r="J107" s="447"/>
      <c r="K107" s="402" t="str">
        <f>C107</f>
        <v>i. If yes, describe the exemptions.</v>
      </c>
      <c r="L107" s="401"/>
      <c r="M107" s="401"/>
      <c r="N107" s="458"/>
      <c r="O107" s="403" t="str">
        <f>D107</f>
        <v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v>
      </c>
      <c r="P107" s="401"/>
      <c r="Q107" s="401"/>
      <c r="R107" s="401"/>
      <c r="S107" s="401"/>
      <c r="T107" s="175"/>
      <c r="U107" s="175"/>
      <c r="V107" s="175"/>
      <c r="W107" s="409"/>
      <c r="X107" s="409"/>
      <c r="Z107" s="427"/>
    </row>
    <row r="108" spans="1:26" s="209" customFormat="1" ht="15.75" customHeight="1">
      <c r="A108" s="652" t="s">
        <v>248</v>
      </c>
      <c r="B108" s="644"/>
      <c r="C108" s="644"/>
      <c r="D108" s="644"/>
      <c r="E108" s="644"/>
      <c r="F108" s="644"/>
      <c r="G108" s="644"/>
      <c r="H108" s="653"/>
      <c r="I108" s="214"/>
      <c r="J108" s="473"/>
      <c r="K108" s="402"/>
      <c r="L108" s="402"/>
      <c r="M108" s="401"/>
      <c r="N108" s="401"/>
      <c r="O108" s="402"/>
      <c r="P108" s="401"/>
      <c r="R108" s="401"/>
      <c r="S108" s="412"/>
      <c r="T108" s="413"/>
      <c r="U108" s="413"/>
      <c r="V108" s="413"/>
      <c r="W108" s="414"/>
      <c r="X108" s="408" t="str">
        <f>A108</f>
        <v>D8. Are the following contraceptives included in the country's National Essential Medicine List (NEML) or other equivalent priority list?</v>
      </c>
      <c r="Z108" s="474"/>
    </row>
    <row r="109" spans="1:26" s="209" customFormat="1" ht="15.75" customHeight="1">
      <c r="A109" s="294"/>
      <c r="B109" s="644" t="s">
        <v>249</v>
      </c>
      <c r="C109" s="644"/>
      <c r="D109" s="644"/>
      <c r="E109" s="644"/>
      <c r="F109" s="645"/>
      <c r="G109" s="646" t="s">
        <v>78</v>
      </c>
      <c r="H109" s="647"/>
      <c r="I109" s="214"/>
      <c r="J109" s="447" t="str">
        <f t="shared" ref="J109:J120" si="3">G109</f>
        <v>Yes</v>
      </c>
      <c r="K109" s="402"/>
      <c r="L109" s="402"/>
      <c r="M109" s="401"/>
      <c r="N109" s="401"/>
      <c r="O109" s="402"/>
      <c r="P109" s="401"/>
      <c r="R109" s="401"/>
      <c r="S109" s="412"/>
      <c r="T109" s="413"/>
      <c r="U109" s="413"/>
      <c r="V109" s="413"/>
      <c r="W109" s="414"/>
      <c r="X109" s="414"/>
      <c r="Y109" s="441" t="str">
        <f t="shared" ref="Y109:Y118" si="4">B109</f>
        <v>a. Combined oral contraceptives</v>
      </c>
      <c r="Z109" s="474"/>
    </row>
    <row r="110" spans="1:26" s="209" customFormat="1" ht="15.75" customHeight="1">
      <c r="A110" s="294"/>
      <c r="B110" s="644" t="s">
        <v>250</v>
      </c>
      <c r="C110" s="644"/>
      <c r="D110" s="644"/>
      <c r="E110" s="644"/>
      <c r="F110" s="645"/>
      <c r="G110" s="646" t="s">
        <v>78</v>
      </c>
      <c r="H110" s="647"/>
      <c r="I110" s="214"/>
      <c r="J110" s="447" t="str">
        <f t="shared" si="3"/>
        <v>Yes</v>
      </c>
      <c r="K110" s="402"/>
      <c r="L110" s="402"/>
      <c r="M110" s="401"/>
      <c r="N110" s="401"/>
      <c r="O110" s="402"/>
      <c r="P110" s="401"/>
      <c r="R110" s="401"/>
      <c r="S110" s="412"/>
      <c r="T110" s="413"/>
      <c r="U110" s="413"/>
      <c r="V110" s="413"/>
      <c r="W110" s="414"/>
      <c r="X110" s="414"/>
      <c r="Y110" s="441" t="str">
        <f t="shared" si="4"/>
        <v>b. Progestin-only pills</v>
      </c>
      <c r="Z110" s="474"/>
    </row>
    <row r="111" spans="1:26" s="209" customFormat="1" ht="15.75" customHeight="1">
      <c r="A111" s="294"/>
      <c r="B111" s="644" t="s">
        <v>251</v>
      </c>
      <c r="C111" s="644"/>
      <c r="D111" s="644"/>
      <c r="E111" s="644"/>
      <c r="F111" s="645"/>
      <c r="G111" s="646" t="s">
        <v>78</v>
      </c>
      <c r="H111" s="647"/>
      <c r="I111" s="214"/>
      <c r="J111" s="447" t="str">
        <f t="shared" si="3"/>
        <v>Yes</v>
      </c>
      <c r="K111" s="402"/>
      <c r="L111" s="402"/>
      <c r="M111" s="401"/>
      <c r="N111" s="401"/>
      <c r="O111" s="402"/>
      <c r="P111" s="401"/>
      <c r="R111" s="401"/>
      <c r="S111" s="412"/>
      <c r="T111" s="413"/>
      <c r="U111" s="413"/>
      <c r="V111" s="413"/>
      <c r="W111" s="414"/>
      <c r="X111" s="414"/>
      <c r="Y111" s="441" t="str">
        <f t="shared" si="4"/>
        <v>c. Hormonal injections</v>
      </c>
      <c r="Z111" s="474"/>
    </row>
    <row r="112" spans="1:26" s="209" customFormat="1" ht="15.75" customHeight="1">
      <c r="A112" s="294"/>
      <c r="B112" s="644" t="s">
        <v>252</v>
      </c>
      <c r="C112" s="644"/>
      <c r="D112" s="644"/>
      <c r="E112" s="644"/>
      <c r="F112" s="645"/>
      <c r="G112" s="646" t="s">
        <v>78</v>
      </c>
      <c r="H112" s="647"/>
      <c r="I112" s="214"/>
      <c r="J112" s="447" t="str">
        <f t="shared" si="3"/>
        <v>Yes</v>
      </c>
      <c r="K112" s="402"/>
      <c r="L112" s="402"/>
      <c r="M112" s="401"/>
      <c r="N112" s="401"/>
      <c r="O112" s="402"/>
      <c r="P112" s="401"/>
      <c r="R112" s="401"/>
      <c r="S112" s="412"/>
      <c r="T112" s="413"/>
      <c r="U112" s="413"/>
      <c r="V112" s="413"/>
      <c r="W112" s="414"/>
      <c r="X112" s="414"/>
      <c r="Y112" s="441" t="str">
        <f t="shared" si="4"/>
        <v>d. Hormonal implants</v>
      </c>
      <c r="Z112" s="474"/>
    </row>
    <row r="113" spans="1:35" s="209" customFormat="1" ht="15.75" customHeight="1">
      <c r="A113" s="294"/>
      <c r="B113" s="644" t="s">
        <v>253</v>
      </c>
      <c r="C113" s="644"/>
      <c r="D113" s="644"/>
      <c r="E113" s="644"/>
      <c r="F113" s="645"/>
      <c r="G113" s="646" t="s">
        <v>78</v>
      </c>
      <c r="H113" s="647"/>
      <c r="I113" s="214"/>
      <c r="J113" s="447" t="str">
        <f t="shared" si="3"/>
        <v>Yes</v>
      </c>
      <c r="K113" s="402"/>
      <c r="L113" s="402"/>
      <c r="M113" s="401"/>
      <c r="N113" s="401"/>
      <c r="O113" s="402"/>
      <c r="P113" s="401"/>
      <c r="R113" s="401"/>
      <c r="S113" s="412"/>
      <c r="T113" s="413"/>
      <c r="U113" s="413"/>
      <c r="V113" s="413"/>
      <c r="W113" s="414"/>
      <c r="X113" s="414"/>
      <c r="Y113" s="441" t="str">
        <f t="shared" si="4"/>
        <v>e. Intrauterine devices (IUDs)</v>
      </c>
      <c r="Z113" s="474"/>
    </row>
    <row r="114" spans="1:35" s="209" customFormat="1" ht="15.75" customHeight="1">
      <c r="A114" s="294"/>
      <c r="B114" s="644" t="s">
        <v>207</v>
      </c>
      <c r="C114" s="644"/>
      <c r="D114" s="644"/>
      <c r="E114" s="644"/>
      <c r="F114" s="645"/>
      <c r="G114" s="646" t="s">
        <v>78</v>
      </c>
      <c r="H114" s="647"/>
      <c r="I114" s="214"/>
      <c r="J114" s="447" t="str">
        <f t="shared" si="3"/>
        <v>Yes</v>
      </c>
      <c r="K114" s="402"/>
      <c r="L114" s="402"/>
      <c r="M114" s="401"/>
      <c r="N114" s="401"/>
      <c r="O114" s="402"/>
      <c r="P114" s="401"/>
      <c r="R114" s="401"/>
      <c r="S114" s="412"/>
      <c r="T114" s="413"/>
      <c r="U114" s="413"/>
      <c r="V114" s="413"/>
      <c r="W114" s="414"/>
      <c r="X114" s="414"/>
      <c r="Y114" s="441" t="str">
        <f t="shared" si="4"/>
        <v>f. Male condoms</v>
      </c>
      <c r="Z114" s="474"/>
    </row>
    <row r="115" spans="1:35" s="209" customFormat="1" ht="15.75" customHeight="1">
      <c r="A115" s="294"/>
      <c r="B115" s="644" t="s">
        <v>208</v>
      </c>
      <c r="C115" s="644"/>
      <c r="D115" s="644"/>
      <c r="E115" s="644"/>
      <c r="F115" s="645"/>
      <c r="G115" s="646" t="s">
        <v>78</v>
      </c>
      <c r="H115" s="647"/>
      <c r="I115" s="214"/>
      <c r="J115" s="447" t="str">
        <f t="shared" si="3"/>
        <v>Yes</v>
      </c>
      <c r="K115" s="402"/>
      <c r="L115" s="402"/>
      <c r="M115" s="401"/>
      <c r="N115" s="401"/>
      <c r="O115" s="402"/>
      <c r="P115" s="401"/>
      <c r="R115" s="401"/>
      <c r="S115" s="412"/>
      <c r="T115" s="413"/>
      <c r="U115" s="413"/>
      <c r="V115" s="413"/>
      <c r="W115" s="414"/>
      <c r="X115" s="414"/>
      <c r="Y115" s="441" t="str">
        <f t="shared" si="4"/>
        <v>g. Female condoms</v>
      </c>
      <c r="Z115" s="474"/>
    </row>
    <row r="116" spans="1:35" s="209" customFormat="1" ht="15.75" customHeight="1">
      <c r="A116" s="294"/>
      <c r="B116" s="644" t="s">
        <v>254</v>
      </c>
      <c r="C116" s="644"/>
      <c r="D116" s="644"/>
      <c r="E116" s="644"/>
      <c r="F116" s="645"/>
      <c r="G116" s="646" t="s">
        <v>78</v>
      </c>
      <c r="H116" s="647"/>
      <c r="I116" s="214"/>
      <c r="J116" s="447" t="str">
        <f t="shared" si="3"/>
        <v>Yes</v>
      </c>
      <c r="K116" s="402"/>
      <c r="L116" s="402"/>
      <c r="M116" s="401"/>
      <c r="N116" s="401"/>
      <c r="O116" s="402"/>
      <c r="P116" s="401"/>
      <c r="R116" s="401"/>
      <c r="S116" s="412"/>
      <c r="T116" s="413"/>
      <c r="U116" s="413"/>
      <c r="V116" s="413"/>
      <c r="W116" s="414"/>
      <c r="X116" s="414"/>
      <c r="Y116" s="441" t="str">
        <f t="shared" si="4"/>
        <v>h. Emergency contraceptive pills</v>
      </c>
      <c r="Z116" s="474"/>
    </row>
    <row r="117" spans="1:35" s="209" customFormat="1" ht="15.75" customHeight="1">
      <c r="A117" s="294"/>
      <c r="B117" s="644" t="s">
        <v>255</v>
      </c>
      <c r="C117" s="644"/>
      <c r="D117" s="644"/>
      <c r="E117" s="644"/>
      <c r="F117" s="645"/>
      <c r="G117" s="646" t="s">
        <v>78</v>
      </c>
      <c r="H117" s="647"/>
      <c r="I117" s="214"/>
      <c r="J117" s="447" t="str">
        <f>G117</f>
        <v>Yes</v>
      </c>
      <c r="K117" s="402"/>
      <c r="L117" s="402"/>
      <c r="M117" s="401"/>
      <c r="N117" s="401"/>
      <c r="O117" s="402"/>
      <c r="P117" s="401"/>
      <c r="R117" s="401"/>
      <c r="S117" s="412"/>
      <c r="T117" s="413"/>
      <c r="U117" s="413"/>
      <c r="V117" s="413"/>
      <c r="W117" s="414"/>
      <c r="X117" s="414"/>
      <c r="Y117" s="441" t="str">
        <f>B117</f>
        <v>i. CycleBeads</v>
      </c>
      <c r="Z117" s="474"/>
    </row>
    <row r="118" spans="1:35" s="209" customFormat="1" ht="15.75" customHeight="1">
      <c r="A118" s="294"/>
      <c r="B118" s="644" t="s">
        <v>256</v>
      </c>
      <c r="C118" s="644"/>
      <c r="D118" s="644"/>
      <c r="E118" s="644"/>
      <c r="F118" s="645"/>
      <c r="G118" s="646" t="s">
        <v>89</v>
      </c>
      <c r="H118" s="647"/>
      <c r="I118" s="214"/>
      <c r="J118" s="447" t="str">
        <f t="shared" si="3"/>
        <v>No</v>
      </c>
      <c r="K118" s="402"/>
      <c r="L118" s="402"/>
      <c r="M118" s="401"/>
      <c r="N118" s="401"/>
      <c r="O118" s="402"/>
      <c r="P118" s="401"/>
      <c r="R118" s="401"/>
      <c r="S118" s="412"/>
      <c r="T118" s="413"/>
      <c r="U118" s="413"/>
      <c r="V118" s="413"/>
      <c r="W118" s="414"/>
      <c r="X118" s="414"/>
      <c r="Y118" s="441" t="str">
        <f t="shared" si="4"/>
        <v>j. Any other contraceptive(s)?</v>
      </c>
      <c r="Z118" s="474"/>
    </row>
    <row r="119" spans="1:35" s="209" customFormat="1" ht="15.75">
      <c r="A119" s="294"/>
      <c r="B119" s="565"/>
      <c r="C119" s="644" t="s">
        <v>257</v>
      </c>
      <c r="D119" s="644"/>
      <c r="E119" s="645"/>
      <c r="F119" s="668" t="s">
        <v>96</v>
      </c>
      <c r="G119" s="669"/>
      <c r="H119" s="670"/>
      <c r="I119" s="214"/>
      <c r="J119" s="447">
        <f t="shared" si="3"/>
        <v>0</v>
      </c>
      <c r="K119" s="402"/>
      <c r="L119" s="402"/>
      <c r="M119" s="401"/>
      <c r="N119" s="401"/>
      <c r="O119" s="402"/>
      <c r="P119" s="401"/>
      <c r="R119" s="402">
        <f>B119</f>
        <v>0</v>
      </c>
      <c r="S119" s="412"/>
      <c r="T119" s="413"/>
      <c r="U119" s="413"/>
      <c r="V119" s="413"/>
      <c r="W119" s="414"/>
      <c r="X119" s="414"/>
      <c r="Z119" s="474"/>
    </row>
    <row r="120" spans="1:35" s="209" customFormat="1" ht="15.75">
      <c r="A120" s="671" t="s">
        <v>258</v>
      </c>
      <c r="B120" s="672"/>
      <c r="C120" s="672"/>
      <c r="D120" s="673"/>
      <c r="E120" s="674"/>
      <c r="F120" s="675">
        <v>2011</v>
      </c>
      <c r="G120" s="676"/>
      <c r="H120" s="677"/>
      <c r="I120" s="214"/>
      <c r="J120" s="447">
        <f t="shared" si="3"/>
        <v>0</v>
      </c>
      <c r="K120" s="402"/>
      <c r="L120" s="402"/>
      <c r="M120" s="401"/>
      <c r="N120" s="401"/>
      <c r="O120" s="402"/>
      <c r="P120" s="401"/>
      <c r="R120" s="402">
        <f>B120</f>
        <v>0</v>
      </c>
      <c r="S120" s="412"/>
      <c r="T120" s="413"/>
      <c r="U120" s="413"/>
      <c r="V120" s="413"/>
      <c r="W120" s="414"/>
      <c r="X120" s="414"/>
      <c r="Z120" s="474"/>
    </row>
    <row r="121" spans="1:35" s="209" customFormat="1" ht="36.75" customHeight="1">
      <c r="A121" s="652" t="s">
        <v>259</v>
      </c>
      <c r="B121" s="644"/>
      <c r="C121" s="645"/>
      <c r="D121" s="649" t="s">
        <v>1551</v>
      </c>
      <c r="E121" s="650"/>
      <c r="F121" s="650"/>
      <c r="G121" s="650"/>
      <c r="H121" s="651"/>
      <c r="I121" s="214"/>
      <c r="J121" s="473"/>
      <c r="K121" s="402" t="str">
        <f>A121</f>
        <v xml:space="preserve">D10. Name of the list(s)
</v>
      </c>
      <c r="L121" s="402"/>
      <c r="M121" s="401"/>
      <c r="N121" s="401"/>
      <c r="O121" s="402" t="str">
        <f>D121</f>
        <v>Essential Medicines List and Standard Treatment guidelines for Zimbabwe, ZNFPC List of approved contraceptive methods and devices</v>
      </c>
      <c r="P121" s="401"/>
      <c r="R121" s="401"/>
      <c r="S121" s="412"/>
      <c r="T121" s="413"/>
      <c r="U121" s="413"/>
      <c r="V121" s="413"/>
      <c r="W121" s="414"/>
      <c r="X121" s="414"/>
      <c r="Z121" s="474"/>
    </row>
    <row r="122" spans="1:35" s="209" customFormat="1" ht="34.5" customHeight="1">
      <c r="A122" s="652" t="s">
        <v>260</v>
      </c>
      <c r="B122" s="644"/>
      <c r="C122" s="645"/>
      <c r="D122" s="649"/>
      <c r="E122" s="650"/>
      <c r="F122" s="650"/>
      <c r="G122" s="650"/>
      <c r="H122" s="651"/>
      <c r="I122" s="214"/>
      <c r="J122" s="473"/>
      <c r="K122" s="402" t="str">
        <f>A122</f>
        <v xml:space="preserve">D11. Notes about the list(s)
</v>
      </c>
      <c r="L122" s="402"/>
      <c r="M122" s="401"/>
      <c r="N122" s="401"/>
      <c r="O122" s="402">
        <f>D122</f>
        <v>0</v>
      </c>
      <c r="P122" s="401"/>
      <c r="R122" s="401"/>
      <c r="S122" s="412"/>
      <c r="T122" s="413"/>
      <c r="U122" s="413"/>
      <c r="V122" s="413"/>
      <c r="W122" s="414"/>
      <c r="X122" s="414"/>
      <c r="Z122" s="474"/>
    </row>
    <row r="123" spans="1:35" s="143" customFormat="1" ht="21.75" customHeight="1">
      <c r="A123" s="652" t="s">
        <v>261</v>
      </c>
      <c r="B123" s="644"/>
      <c r="C123" s="644"/>
      <c r="D123" s="644"/>
      <c r="E123" s="644"/>
      <c r="F123" s="644"/>
      <c r="G123" s="644"/>
      <c r="H123" s="653"/>
      <c r="I123" s="567"/>
      <c r="J123" s="447"/>
      <c r="K123" s="402"/>
      <c r="L123" s="401"/>
      <c r="M123" s="401"/>
      <c r="N123" s="401"/>
      <c r="O123" s="402"/>
      <c r="P123" s="401"/>
      <c r="Q123" s="401"/>
      <c r="R123" s="401"/>
      <c r="S123" s="401"/>
      <c r="T123" s="175"/>
      <c r="U123" s="175"/>
      <c r="V123" s="175"/>
      <c r="W123" s="409"/>
      <c r="X123" s="408" t="str">
        <f>A123</f>
        <v xml:space="preserve">D12.  Information on country's Poverty Reduction Strategy Paper (PRSP)
</v>
      </c>
      <c r="Z123" s="427"/>
    </row>
    <row r="124" spans="1:35" s="209" customFormat="1" ht="30.75" customHeight="1">
      <c r="A124" s="295"/>
      <c r="B124" s="664" t="s">
        <v>262</v>
      </c>
      <c r="C124" s="1100"/>
      <c r="D124" s="1100"/>
      <c r="E124" s="1101"/>
      <c r="F124" s="665" t="s">
        <v>96</v>
      </c>
      <c r="G124" s="666"/>
      <c r="H124" s="667"/>
      <c r="I124" s="214"/>
      <c r="J124" s="447">
        <f>G124</f>
        <v>0</v>
      </c>
      <c r="K124" s="402"/>
      <c r="L124" s="402"/>
      <c r="M124" s="401"/>
      <c r="N124" s="401"/>
      <c r="O124" s="402"/>
      <c r="P124" s="401"/>
      <c r="R124" s="402" t="str">
        <f>B124</f>
        <v>a. What year is the Poverty Reduction Strategy Paper from? (most recent actual PRSP on IMF's site [not progress or summary report])</v>
      </c>
      <c r="S124" s="412"/>
      <c r="T124" s="413"/>
      <c r="U124" s="413"/>
      <c r="V124" s="413"/>
      <c r="W124" s="414"/>
      <c r="X124" s="414"/>
      <c r="Z124" s="474"/>
      <c r="AB124" s="1054"/>
      <c r="AC124" s="1054"/>
      <c r="AD124" s="1054"/>
      <c r="AE124" s="1054"/>
      <c r="AF124" s="1054"/>
      <c r="AG124" s="1054"/>
      <c r="AH124" s="1054"/>
      <c r="AI124" s="1054"/>
    </row>
    <row r="125" spans="1:35" s="209" customFormat="1" ht="15.75" customHeight="1">
      <c r="A125" s="294"/>
      <c r="B125" s="644" t="s">
        <v>263</v>
      </c>
      <c r="C125" s="644"/>
      <c r="D125" s="644"/>
      <c r="E125" s="644"/>
      <c r="F125" s="645"/>
      <c r="G125" s="953" t="s">
        <v>96</v>
      </c>
      <c r="H125" s="955"/>
      <c r="I125" s="214"/>
      <c r="J125" s="447" t="str">
        <f>G125</f>
        <v>N/A</v>
      </c>
      <c r="K125" s="402"/>
      <c r="L125" s="402"/>
      <c r="M125" s="401"/>
      <c r="N125" s="401"/>
      <c r="O125" s="402"/>
      <c r="P125" s="401"/>
      <c r="R125" s="401"/>
      <c r="S125" s="412"/>
      <c r="T125" s="413"/>
      <c r="U125" s="413"/>
      <c r="V125" s="413"/>
      <c r="W125" s="414"/>
      <c r="X125" s="414"/>
      <c r="Y125" s="441" t="str">
        <f>B125</f>
        <v>b. Is family planning or reproductive health a priority in the PRSP?</v>
      </c>
      <c r="Z125" s="474"/>
      <c r="AB125" s="513"/>
      <c r="AC125" s="1057"/>
      <c r="AD125" s="1159"/>
      <c r="AE125" s="1159"/>
      <c r="AF125" s="1159"/>
      <c r="AG125" s="1058"/>
      <c r="AH125" s="1058"/>
      <c r="AI125" s="1058"/>
    </row>
    <row r="126" spans="1:35" s="209" customFormat="1" ht="15.75" customHeight="1">
      <c r="A126" s="294"/>
      <c r="B126" s="644" t="s">
        <v>264</v>
      </c>
      <c r="C126" s="644"/>
      <c r="D126" s="644"/>
      <c r="E126" s="644"/>
      <c r="F126" s="645"/>
      <c r="G126" s="953" t="s">
        <v>96</v>
      </c>
      <c r="H126" s="955"/>
      <c r="I126" s="214"/>
      <c r="J126" s="447" t="str">
        <f>G126</f>
        <v>N/A</v>
      </c>
      <c r="K126" s="402"/>
      <c r="L126" s="402"/>
      <c r="M126" s="401"/>
      <c r="N126" s="401"/>
      <c r="O126" s="402"/>
      <c r="P126" s="401"/>
      <c r="R126" s="401"/>
      <c r="S126" s="412"/>
      <c r="T126" s="413"/>
      <c r="U126" s="413"/>
      <c r="V126" s="413"/>
      <c r="W126" s="414"/>
      <c r="X126" s="414"/>
      <c r="Y126" s="441" t="str">
        <f>B126</f>
        <v>c. Is contraceptive security included in the PRSP?</v>
      </c>
      <c r="Z126" s="474"/>
      <c r="AB126" s="514"/>
      <c r="AC126" s="1054"/>
      <c r="AD126" s="1054"/>
      <c r="AE126" s="1054"/>
      <c r="AF126" s="1054"/>
      <c r="AG126" s="1054"/>
      <c r="AH126" s="1055"/>
      <c r="AI126" s="1055"/>
    </row>
    <row r="127" spans="1:35" s="209" customFormat="1" ht="15.75" customHeight="1">
      <c r="A127" s="294"/>
      <c r="B127" s="644" t="s">
        <v>265</v>
      </c>
      <c r="C127" s="644"/>
      <c r="D127" s="644"/>
      <c r="E127" s="644"/>
      <c r="F127" s="645"/>
      <c r="G127" s="953" t="s">
        <v>96</v>
      </c>
      <c r="H127" s="955"/>
      <c r="I127" s="214"/>
      <c r="J127" s="447" t="str">
        <f>G127</f>
        <v>N/A</v>
      </c>
      <c r="K127" s="402"/>
      <c r="L127" s="402"/>
      <c r="M127" s="401"/>
      <c r="N127" s="401"/>
      <c r="O127" s="402"/>
      <c r="P127" s="401"/>
      <c r="R127" s="401"/>
      <c r="S127" s="412"/>
      <c r="T127" s="413"/>
      <c r="U127" s="413"/>
      <c r="V127" s="413"/>
      <c r="W127" s="414"/>
      <c r="X127" s="414"/>
      <c r="Y127" s="441" t="str">
        <f>B127</f>
        <v>d. Is contraceptive prevalence rate (CPR) included as an indicator in the PRSP?</v>
      </c>
      <c r="Z127" s="474"/>
      <c r="AB127" s="514"/>
      <c r="AC127" s="1054"/>
      <c r="AD127" s="1054"/>
      <c r="AE127" s="1054"/>
      <c r="AF127" s="1054"/>
      <c r="AG127" s="1054"/>
      <c r="AH127" s="1055"/>
      <c r="AI127" s="1055"/>
    </row>
    <row r="128" spans="1:35" s="209" customFormat="1" ht="15.75" customHeight="1">
      <c r="A128" s="294"/>
      <c r="B128" s="644" t="s">
        <v>266</v>
      </c>
      <c r="C128" s="644"/>
      <c r="D128" s="644"/>
      <c r="E128" s="644"/>
      <c r="F128" s="645"/>
      <c r="G128" s="953" t="s">
        <v>96</v>
      </c>
      <c r="H128" s="955"/>
      <c r="I128" s="214"/>
      <c r="J128" s="447" t="str">
        <f>G128</f>
        <v>N/A</v>
      </c>
      <c r="K128" s="402"/>
      <c r="L128" s="402"/>
      <c r="M128" s="401"/>
      <c r="N128" s="401"/>
      <c r="O128" s="402"/>
      <c r="P128" s="401"/>
      <c r="R128" s="401"/>
      <c r="S128" s="412"/>
      <c r="T128" s="413"/>
      <c r="U128" s="413"/>
      <c r="V128" s="413"/>
      <c r="W128" s="414"/>
      <c r="X128" s="414"/>
      <c r="Y128" s="441" t="str">
        <f>B128</f>
        <v>e. Are contraceptive supply indicators included in the PRSP?</v>
      </c>
      <c r="Z128" s="474"/>
      <c r="AB128" s="514"/>
      <c r="AC128" s="1054"/>
      <c r="AD128" s="1054"/>
      <c r="AE128" s="1054"/>
      <c r="AF128" s="1054"/>
      <c r="AG128" s="1054"/>
      <c r="AH128" s="1055"/>
      <c r="AI128" s="1055"/>
    </row>
    <row r="129" spans="1:35" s="209" customFormat="1" ht="15.75" customHeight="1" thickBot="1">
      <c r="A129" s="204" t="s">
        <v>267</v>
      </c>
      <c r="B129" s="644" t="s">
        <v>268</v>
      </c>
      <c r="C129" s="645"/>
      <c r="D129" s="659" t="s">
        <v>717</v>
      </c>
      <c r="E129" s="660"/>
      <c r="F129" s="660"/>
      <c r="G129" s="660"/>
      <c r="H129" s="661"/>
      <c r="I129" s="214"/>
      <c r="J129" s="473"/>
      <c r="K129" s="402" t="str">
        <f>B129</f>
        <v>f. Notes about the Poverty Reduction Strategy Paper</v>
      </c>
      <c r="L129" s="402"/>
      <c r="M129" s="401"/>
      <c r="N129" s="401"/>
      <c r="O129" s="402" t="str">
        <f>D129</f>
        <v>Document not available on IMF's website</v>
      </c>
      <c r="P129" s="401"/>
      <c r="R129" s="401"/>
      <c r="S129" s="412"/>
      <c r="T129" s="413"/>
      <c r="U129" s="413"/>
      <c r="V129" s="413"/>
      <c r="W129" s="414"/>
      <c r="X129" s="414"/>
      <c r="Z129" s="474"/>
      <c r="AB129" s="514"/>
      <c r="AC129" s="1054"/>
      <c r="AD129" s="1054"/>
      <c r="AE129" s="1054"/>
      <c r="AF129" s="1054"/>
      <c r="AG129" s="1054"/>
      <c r="AH129" s="1055"/>
      <c r="AI129" s="1055"/>
    </row>
    <row r="130" spans="1:35" s="143" customFormat="1" ht="16.5" customHeight="1" thickBot="1">
      <c r="A130" s="662" t="s">
        <v>269</v>
      </c>
      <c r="B130" s="663"/>
      <c r="C130" s="663"/>
      <c r="D130" s="663"/>
      <c r="E130" s="663"/>
      <c r="F130" s="663"/>
      <c r="G130" s="663"/>
      <c r="H130" s="296"/>
      <c r="I130" s="475"/>
      <c r="J130" s="447"/>
      <c r="K130" s="402"/>
      <c r="L130" s="401"/>
      <c r="M130" s="401"/>
      <c r="N130" s="401"/>
      <c r="O130" s="402"/>
      <c r="P130" s="401"/>
      <c r="Q130" s="401"/>
      <c r="R130" s="401"/>
      <c r="S130" s="401"/>
      <c r="T130" s="175"/>
      <c r="U130" s="175"/>
      <c r="V130" s="175"/>
      <c r="W130" s="409"/>
      <c r="X130" s="409"/>
      <c r="Z130" s="427"/>
      <c r="AB130" s="515"/>
      <c r="AC130" s="1054"/>
      <c r="AD130" s="1054"/>
      <c r="AE130" s="1056"/>
      <c r="AF130" s="1056"/>
      <c r="AG130" s="1056"/>
      <c r="AH130" s="1056"/>
      <c r="AI130" s="1056"/>
    </row>
    <row r="131" spans="1:35" s="143" customFormat="1" ht="30" customHeight="1">
      <c r="A131" s="654" t="s">
        <v>270</v>
      </c>
      <c r="B131" s="655"/>
      <c r="C131" s="655"/>
      <c r="D131" s="655"/>
      <c r="E131" s="655"/>
      <c r="F131" s="656"/>
      <c r="G131" s="657" t="s">
        <v>99</v>
      </c>
      <c r="H131" s="658"/>
      <c r="I131" s="417"/>
      <c r="J131" s="447" t="str">
        <f>G131</f>
        <v>Don't know</v>
      </c>
      <c r="K131" s="402"/>
      <c r="L131" s="401"/>
      <c r="M131" s="401"/>
      <c r="N131" s="401"/>
      <c r="O131" s="402"/>
      <c r="P131" s="401"/>
      <c r="Q131" s="401"/>
      <c r="R131" s="401"/>
      <c r="S131" s="401"/>
      <c r="T131" s="175"/>
      <c r="U131" s="175"/>
      <c r="V131" s="175"/>
      <c r="W131" s="409"/>
      <c r="X131" s="409"/>
      <c r="Y131" s="441" t="str">
        <f>A131</f>
        <v>E1. Have stockouts occurred for any contraceptive at the central* level in the last 12 months?  
*(The central level refers to the central level warehouse for the public sector.)</v>
      </c>
      <c r="Z131" s="427"/>
    </row>
    <row r="132" spans="1:35" s="143" customFormat="1" ht="45">
      <c r="A132" s="652" t="s">
        <v>1647</v>
      </c>
      <c r="B132" s="644"/>
      <c r="C132" s="644"/>
      <c r="D132" s="644"/>
      <c r="E132" s="644"/>
      <c r="F132" s="644"/>
      <c r="G132" s="644"/>
      <c r="H132" s="653"/>
      <c r="I132" s="567"/>
      <c r="J132" s="447"/>
      <c r="K132" s="402"/>
      <c r="L132" s="401"/>
      <c r="M132" s="401"/>
      <c r="N132" s="401"/>
      <c r="O132" s="402"/>
      <c r="P132" s="401"/>
      <c r="Q132" s="401"/>
      <c r="R132" s="401"/>
      <c r="S132" s="401"/>
      <c r="T132" s="175"/>
      <c r="U132" s="175"/>
      <c r="V132" s="175"/>
      <c r="W132" s="409"/>
      <c r="X132" s="40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427"/>
    </row>
    <row r="133" spans="1:35" s="143" customFormat="1" ht="15" customHeight="1">
      <c r="A133" s="566"/>
      <c r="B133" s="644" t="s">
        <v>249</v>
      </c>
      <c r="C133" s="644"/>
      <c r="D133" s="644"/>
      <c r="E133" s="644"/>
      <c r="F133" s="645"/>
      <c r="G133" s="646" t="s">
        <v>89</v>
      </c>
      <c r="H133" s="647"/>
      <c r="I133" s="417"/>
      <c r="J133" s="447" t="str">
        <f t="shared" ref="J133:J141" si="5">G133</f>
        <v>No</v>
      </c>
      <c r="K133" s="402"/>
      <c r="L133" s="401"/>
      <c r="M133" s="401"/>
      <c r="N133" s="401"/>
      <c r="O133" s="402"/>
      <c r="P133" s="401"/>
      <c r="Q133" s="401"/>
      <c r="R133" s="401"/>
      <c r="S133" s="401"/>
      <c r="T133" s="175"/>
      <c r="U133" s="175"/>
      <c r="V133" s="175"/>
      <c r="W133" s="409"/>
      <c r="X133" s="409"/>
      <c r="Y133" s="441" t="str">
        <f t="shared" ref="Y133:Y141" si="6">B133</f>
        <v>a. Combined oral contraceptives</v>
      </c>
      <c r="Z133" s="427"/>
    </row>
    <row r="134" spans="1:35" s="143" customFormat="1" ht="15" customHeight="1">
      <c r="A134" s="569"/>
      <c r="B134" s="644" t="s">
        <v>250</v>
      </c>
      <c r="C134" s="644"/>
      <c r="D134" s="644"/>
      <c r="E134" s="644"/>
      <c r="F134" s="645"/>
      <c r="G134" s="646" t="s">
        <v>89</v>
      </c>
      <c r="H134" s="647"/>
      <c r="I134" s="417"/>
      <c r="J134" s="447" t="str">
        <f t="shared" si="5"/>
        <v>No</v>
      </c>
      <c r="K134" s="402"/>
      <c r="L134" s="401"/>
      <c r="M134" s="401"/>
      <c r="N134" s="401"/>
      <c r="O134" s="401"/>
      <c r="P134" s="401"/>
      <c r="Q134" s="401"/>
      <c r="R134" s="401"/>
      <c r="S134" s="401"/>
      <c r="T134" s="175"/>
      <c r="U134" s="175"/>
      <c r="V134" s="175"/>
      <c r="W134" s="409"/>
      <c r="X134" s="409"/>
      <c r="Y134" s="441" t="str">
        <f t="shared" si="6"/>
        <v>b. Progestin-only pills</v>
      </c>
      <c r="Z134" s="427"/>
    </row>
    <row r="135" spans="1:35" s="143" customFormat="1" ht="15" customHeight="1">
      <c r="A135" s="566"/>
      <c r="B135" s="644" t="s">
        <v>251</v>
      </c>
      <c r="C135" s="644"/>
      <c r="D135" s="644"/>
      <c r="E135" s="644"/>
      <c r="F135" s="645"/>
      <c r="G135" s="646" t="s">
        <v>89</v>
      </c>
      <c r="H135" s="647"/>
      <c r="I135" s="417"/>
      <c r="J135" s="447" t="str">
        <f t="shared" si="5"/>
        <v>No</v>
      </c>
      <c r="K135" s="402"/>
      <c r="L135" s="401"/>
      <c r="M135" s="401"/>
      <c r="N135" s="401"/>
      <c r="O135" s="401"/>
      <c r="P135" s="401"/>
      <c r="Q135" s="401"/>
      <c r="R135" s="401"/>
      <c r="S135" s="401"/>
      <c r="T135" s="175"/>
      <c r="U135" s="175"/>
      <c r="V135" s="175"/>
      <c r="W135" s="409"/>
      <c r="X135" s="409"/>
      <c r="Y135" s="441" t="str">
        <f t="shared" si="6"/>
        <v>c. Hormonal injections</v>
      </c>
      <c r="Z135" s="427"/>
    </row>
    <row r="136" spans="1:35" s="143" customFormat="1" ht="15" customHeight="1">
      <c r="A136" s="566"/>
      <c r="B136" s="644" t="s">
        <v>252</v>
      </c>
      <c r="C136" s="644"/>
      <c r="D136" s="644"/>
      <c r="E136" s="644"/>
      <c r="F136" s="645"/>
      <c r="G136" s="646" t="s">
        <v>89</v>
      </c>
      <c r="H136" s="647"/>
      <c r="I136" s="417"/>
      <c r="J136" s="447" t="str">
        <f t="shared" si="5"/>
        <v>No</v>
      </c>
      <c r="K136" s="402"/>
      <c r="L136" s="401"/>
      <c r="M136" s="401"/>
      <c r="N136" s="401"/>
      <c r="O136" s="401"/>
      <c r="P136" s="401"/>
      <c r="Q136" s="401"/>
      <c r="R136" s="401"/>
      <c r="S136" s="401"/>
      <c r="T136" s="175"/>
      <c r="U136" s="175"/>
      <c r="V136" s="175"/>
      <c r="W136" s="409"/>
      <c r="X136" s="409"/>
      <c r="Y136" s="441" t="str">
        <f t="shared" si="6"/>
        <v>d. Hormonal implants</v>
      </c>
      <c r="Z136" s="427"/>
    </row>
    <row r="137" spans="1:35" s="143" customFormat="1" ht="15" customHeight="1">
      <c r="A137" s="566"/>
      <c r="B137" s="644" t="s">
        <v>253</v>
      </c>
      <c r="C137" s="644"/>
      <c r="D137" s="644"/>
      <c r="E137" s="644"/>
      <c r="F137" s="645"/>
      <c r="G137" s="646" t="s">
        <v>99</v>
      </c>
      <c r="H137" s="647"/>
      <c r="I137" s="417"/>
      <c r="J137" s="447" t="str">
        <f t="shared" si="5"/>
        <v>Don't know</v>
      </c>
      <c r="K137" s="402"/>
      <c r="L137" s="401"/>
      <c r="M137" s="401"/>
      <c r="N137" s="401"/>
      <c r="O137" s="401"/>
      <c r="P137" s="401"/>
      <c r="Q137" s="401"/>
      <c r="R137" s="401"/>
      <c r="S137" s="401"/>
      <c r="T137" s="175"/>
      <c r="U137" s="175"/>
      <c r="V137" s="175"/>
      <c r="W137" s="409"/>
      <c r="X137" s="409"/>
      <c r="Y137" s="441" t="str">
        <f t="shared" si="6"/>
        <v>e. Intrauterine devices (IUDs)</v>
      </c>
      <c r="Z137" s="427"/>
    </row>
    <row r="138" spans="1:35" s="143" customFormat="1" ht="15" customHeight="1">
      <c r="A138" s="566"/>
      <c r="B138" s="644" t="s">
        <v>207</v>
      </c>
      <c r="C138" s="644"/>
      <c r="D138" s="644"/>
      <c r="E138" s="644"/>
      <c r="F138" s="645"/>
      <c r="G138" s="646" t="s">
        <v>89</v>
      </c>
      <c r="H138" s="647"/>
      <c r="I138" s="417"/>
      <c r="J138" s="447" t="str">
        <f t="shared" si="5"/>
        <v>No</v>
      </c>
      <c r="K138" s="402"/>
      <c r="L138" s="401"/>
      <c r="M138" s="401"/>
      <c r="N138" s="401"/>
      <c r="O138" s="401"/>
      <c r="P138" s="401"/>
      <c r="Q138" s="401"/>
      <c r="R138" s="401"/>
      <c r="S138" s="401"/>
      <c r="T138" s="175"/>
      <c r="U138" s="175"/>
      <c r="V138" s="175"/>
      <c r="W138" s="409"/>
      <c r="X138" s="409"/>
      <c r="Y138" s="441" t="str">
        <f t="shared" si="6"/>
        <v>f. Male condoms</v>
      </c>
      <c r="Z138" s="427"/>
    </row>
    <row r="139" spans="1:35" s="143" customFormat="1" ht="15" customHeight="1">
      <c r="A139" s="566"/>
      <c r="B139" s="644" t="s">
        <v>208</v>
      </c>
      <c r="C139" s="644"/>
      <c r="D139" s="644"/>
      <c r="E139" s="644"/>
      <c r="F139" s="645"/>
      <c r="G139" s="646" t="s">
        <v>89</v>
      </c>
      <c r="H139" s="647"/>
      <c r="I139" s="417"/>
      <c r="J139" s="447" t="str">
        <f t="shared" si="5"/>
        <v>No</v>
      </c>
      <c r="K139" s="402"/>
      <c r="L139" s="401"/>
      <c r="M139" s="401"/>
      <c r="N139" s="401"/>
      <c r="O139" s="401"/>
      <c r="P139" s="401"/>
      <c r="Q139" s="401"/>
      <c r="R139" s="401"/>
      <c r="S139" s="401"/>
      <c r="T139" s="175"/>
      <c r="U139" s="175"/>
      <c r="V139" s="175"/>
      <c r="W139" s="409"/>
      <c r="X139" s="409"/>
      <c r="Y139" s="441" t="str">
        <f t="shared" si="6"/>
        <v>g. Female condoms</v>
      </c>
      <c r="Z139" s="427"/>
    </row>
    <row r="140" spans="1:35" s="143" customFormat="1" ht="15" customHeight="1">
      <c r="A140" s="566"/>
      <c r="B140" s="644" t="s">
        <v>254</v>
      </c>
      <c r="C140" s="644"/>
      <c r="D140" s="644"/>
      <c r="E140" s="644"/>
      <c r="F140" s="645"/>
      <c r="G140" s="646" t="s">
        <v>99</v>
      </c>
      <c r="H140" s="647"/>
      <c r="I140" s="417"/>
      <c r="J140" s="447" t="str">
        <f t="shared" si="5"/>
        <v>Don't know</v>
      </c>
      <c r="K140" s="402"/>
      <c r="L140" s="401"/>
      <c r="M140" s="401"/>
      <c r="N140" s="401"/>
      <c r="O140" s="401"/>
      <c r="P140" s="401"/>
      <c r="Q140" s="401"/>
      <c r="R140" s="401"/>
      <c r="S140" s="401"/>
      <c r="T140" s="175"/>
      <c r="U140" s="175"/>
      <c r="V140" s="175"/>
      <c r="W140" s="409"/>
      <c r="X140" s="409"/>
      <c r="Y140" s="441" t="str">
        <f t="shared" si="6"/>
        <v>h. Emergency contraceptive pills</v>
      </c>
      <c r="Z140" s="427"/>
    </row>
    <row r="141" spans="1:35" s="143" customFormat="1" ht="15" customHeight="1">
      <c r="A141" s="566"/>
      <c r="B141" s="644" t="s">
        <v>255</v>
      </c>
      <c r="C141" s="644"/>
      <c r="D141" s="644"/>
      <c r="E141" s="644"/>
      <c r="F141" s="645"/>
      <c r="G141" s="646" t="s">
        <v>99</v>
      </c>
      <c r="H141" s="647"/>
      <c r="I141" s="417"/>
      <c r="J141" s="447" t="str">
        <f t="shared" si="5"/>
        <v>Don't know</v>
      </c>
      <c r="K141" s="402"/>
      <c r="L141" s="401"/>
      <c r="M141" s="401"/>
      <c r="N141" s="401"/>
      <c r="O141" s="401"/>
      <c r="P141" s="401"/>
      <c r="Q141" s="401"/>
      <c r="R141" s="401"/>
      <c r="S141" s="401"/>
      <c r="T141" s="175"/>
      <c r="U141" s="175"/>
      <c r="V141" s="175"/>
      <c r="W141" s="409"/>
      <c r="X141" s="409"/>
      <c r="Y141" s="441" t="str">
        <f t="shared" si="6"/>
        <v>i. CycleBeads</v>
      </c>
      <c r="Z141" s="427"/>
    </row>
    <row r="142" spans="1:35" s="143" customFormat="1" ht="30">
      <c r="A142" s="566"/>
      <c r="B142" s="644" t="s">
        <v>272</v>
      </c>
      <c r="C142" s="644"/>
      <c r="D142" s="644"/>
      <c r="E142" s="644"/>
      <c r="F142" s="649" t="s">
        <v>1573</v>
      </c>
      <c r="G142" s="650"/>
      <c r="H142" s="651"/>
      <c r="I142" s="417"/>
      <c r="J142" s="447"/>
      <c r="K142" s="402"/>
      <c r="L142" s="401"/>
      <c r="M142" s="402"/>
      <c r="N142" s="401"/>
      <c r="O142" s="401"/>
      <c r="P142" s="401"/>
      <c r="Q142" s="402" t="str">
        <f>F142</f>
        <v>1/11 - 12/11</v>
      </c>
      <c r="R142" s="402" t="str">
        <f>B142</f>
        <v xml:space="preserve">j. Time period of reports reviewed
(mm/yy - mm/yy) (for example, reports from 1/11-12/11) </v>
      </c>
      <c r="S142" s="401"/>
      <c r="T142" s="175"/>
      <c r="U142" s="175"/>
      <c r="V142" s="175"/>
      <c r="W142" s="409"/>
      <c r="X142" s="409"/>
      <c r="Z142" s="427"/>
    </row>
    <row r="143" spans="1:35" s="143" customFormat="1" ht="45">
      <c r="A143" s="204"/>
      <c r="B143" s="644" t="s">
        <v>273</v>
      </c>
      <c r="C143" s="644"/>
      <c r="D143" s="644"/>
      <c r="E143" s="644"/>
      <c r="F143" s="649" t="s">
        <v>1552</v>
      </c>
      <c r="G143" s="650"/>
      <c r="H143" s="651"/>
      <c r="I143" s="417"/>
      <c r="J143" s="447"/>
      <c r="K143" s="402"/>
      <c r="L143" s="402"/>
      <c r="M143" s="401"/>
      <c r="N143" s="401"/>
      <c r="O143" s="401"/>
      <c r="P143" s="401"/>
      <c r="Q143" s="402" t="str">
        <f>F143</f>
        <v>ZNFPC warehouse records</v>
      </c>
      <c r="R143" s="402" t="str">
        <f>B143</f>
        <v>k. Data source
(for example: Procurement Planning and Monitoring Report, Logistics Management Information System, periodic physical inventory, warehouse reports)</v>
      </c>
      <c r="S143" s="401"/>
      <c r="T143" s="175"/>
      <c r="U143" s="175"/>
      <c r="V143" s="175"/>
      <c r="W143" s="409"/>
      <c r="X143" s="409"/>
      <c r="Z143" s="427"/>
    </row>
    <row r="144" spans="1:35" s="143" customFormat="1">
      <c r="A144" s="652" t="s">
        <v>1562</v>
      </c>
      <c r="B144" s="644"/>
      <c r="C144" s="644"/>
      <c r="D144" s="644"/>
      <c r="E144" s="644"/>
      <c r="F144" s="644"/>
      <c r="G144" s="644"/>
      <c r="H144" s="653"/>
      <c r="I144" s="567"/>
      <c r="J144" s="438"/>
      <c r="K144" s="402"/>
      <c r="L144" s="401"/>
      <c r="M144" s="401"/>
      <c r="N144" s="401"/>
      <c r="O144" s="402"/>
      <c r="P144" s="401"/>
      <c r="Q144" s="401"/>
      <c r="R144" s="401"/>
      <c r="S144" s="401"/>
      <c r="T144" s="175"/>
      <c r="U144" s="175"/>
      <c r="V144" s="175"/>
      <c r="W144" s="409"/>
      <c r="X144" s="409"/>
      <c r="Z144" s="427"/>
    </row>
    <row r="145" spans="1:26" s="143" customFormat="1" ht="15" customHeight="1">
      <c r="A145" s="566"/>
      <c r="B145" s="644" t="s">
        <v>275</v>
      </c>
      <c r="C145" s="644"/>
      <c r="D145" s="644"/>
      <c r="E145" s="644"/>
      <c r="F145" s="645"/>
      <c r="G145" s="646" t="s">
        <v>89</v>
      </c>
      <c r="H145" s="647"/>
      <c r="I145" s="417"/>
      <c r="J145" s="447" t="str">
        <f>G145</f>
        <v>No</v>
      </c>
      <c r="K145" s="402"/>
      <c r="L145" s="401"/>
      <c r="M145" s="401"/>
      <c r="N145" s="401"/>
      <c r="O145" s="402"/>
      <c r="P145" s="401"/>
      <c r="Q145" s="401"/>
      <c r="R145" s="401"/>
      <c r="S145" s="401"/>
      <c r="T145" s="175"/>
      <c r="U145" s="175"/>
      <c r="V145" s="175"/>
      <c r="W145" s="409"/>
      <c r="X145" s="409"/>
      <c r="Y145" s="441" t="str">
        <f>B145</f>
        <v>a. service delivery point level (i.e., public sector health facilities)</v>
      </c>
      <c r="Z145" s="427"/>
    </row>
    <row r="146" spans="1:26" s="210" customFormat="1" ht="15.75" customHeight="1" thickBot="1">
      <c r="A146" s="568"/>
      <c r="B146" s="633" t="s">
        <v>276</v>
      </c>
      <c r="C146" s="633"/>
      <c r="D146" s="633"/>
      <c r="E146" s="633"/>
      <c r="F146" s="634"/>
      <c r="G146" s="635" t="s">
        <v>89</v>
      </c>
      <c r="H146" s="636"/>
      <c r="I146" s="476"/>
      <c r="J146" s="477" t="str">
        <f>G146</f>
        <v>No</v>
      </c>
      <c r="K146" s="478"/>
      <c r="L146" s="479"/>
      <c r="M146" s="479"/>
      <c r="N146" s="479"/>
      <c r="O146" s="478"/>
      <c r="P146" s="479"/>
      <c r="Q146" s="479"/>
      <c r="R146" s="479"/>
      <c r="S146" s="479"/>
      <c r="T146" s="480"/>
      <c r="U146" s="480"/>
      <c r="V146" s="480"/>
      <c r="W146" s="481"/>
      <c r="X146" s="481"/>
      <c r="Y146" s="482" t="str">
        <f>B146</f>
        <v>b. central level (i.e., central level warehouse for the public sector)</v>
      </c>
      <c r="Z146" s="483"/>
    </row>
    <row r="147" spans="1:26" s="143" customFormat="1" ht="60.75" thickBot="1">
      <c r="A147" s="637" t="s">
        <v>277</v>
      </c>
      <c r="B147" s="638"/>
      <c r="C147" s="639"/>
      <c r="D147" s="640" t="s">
        <v>1553</v>
      </c>
      <c r="E147" s="641"/>
      <c r="F147" s="641"/>
      <c r="G147" s="641"/>
      <c r="H147" s="642"/>
      <c r="I147" s="417"/>
      <c r="J147" s="447"/>
      <c r="K147" s="402" t="str">
        <f>A147</f>
        <v xml:space="preserve">F. Please note any overall comments about challenges and/or successes with contraceptive security in your country.
</v>
      </c>
      <c r="L147" s="401"/>
      <c r="M147" s="401"/>
      <c r="N147" s="401"/>
      <c r="O147" s="402" t="str">
        <f>D147</f>
        <v>Contraceptives are generally available in full supply in the public sector. No significant issues with commodity security.</v>
      </c>
      <c r="P147" s="401"/>
      <c r="Q147" s="401"/>
      <c r="R147" s="401"/>
      <c r="S147" s="401"/>
      <c r="T147" s="175"/>
      <c r="U147" s="175"/>
      <c r="V147" s="175"/>
      <c r="W147" s="409"/>
      <c r="X147" s="409"/>
      <c r="Z147" s="427"/>
    </row>
    <row r="148" spans="1:26" s="209" customFormat="1" ht="15.75">
      <c r="A148" s="775"/>
      <c r="B148" s="775"/>
      <c r="C148" s="775"/>
      <c r="D148" s="775"/>
      <c r="E148" s="775"/>
      <c r="F148" s="775"/>
      <c r="G148" s="775"/>
      <c r="H148" s="775"/>
      <c r="I148" s="214"/>
      <c r="J148" s="473"/>
      <c r="K148" s="402"/>
      <c r="L148" s="402"/>
      <c r="M148" s="401"/>
      <c r="N148" s="401"/>
      <c r="O148" s="402"/>
      <c r="P148" s="401"/>
      <c r="R148" s="401"/>
      <c r="S148" s="412"/>
      <c r="T148" s="413"/>
      <c r="U148" s="413"/>
      <c r="V148" s="413"/>
      <c r="W148" s="414"/>
      <c r="X148" s="414"/>
      <c r="Z148" s="474"/>
    </row>
    <row r="149" spans="1:26" ht="72" customHeight="1">
      <c r="A149" s="944"/>
      <c r="B149" s="944"/>
      <c r="C149" s="944"/>
      <c r="D149" s="944"/>
      <c r="E149" s="944"/>
      <c r="F149" s="944"/>
      <c r="G149" s="944"/>
      <c r="H149" s="944"/>
      <c r="I149" s="484"/>
      <c r="O149" s="402"/>
      <c r="X149" s="485">
        <f>A149</f>
        <v>0</v>
      </c>
      <c r="Y149" s="1076"/>
      <c r="Z149" s="1106"/>
    </row>
    <row r="150" spans="1:26" s="209" customFormat="1" ht="9.75" customHeight="1">
      <c r="A150" s="486"/>
      <c r="B150" s="486"/>
      <c r="C150" s="486"/>
      <c r="D150" s="486"/>
      <c r="E150" s="486"/>
      <c r="F150" s="486"/>
      <c r="G150" s="486"/>
      <c r="H150" s="486"/>
      <c r="I150" s="402"/>
      <c r="J150" s="473"/>
      <c r="K150" s="402"/>
      <c r="L150" s="401"/>
      <c r="M150" s="401"/>
      <c r="N150" s="401"/>
      <c r="O150" s="402"/>
      <c r="P150" s="401"/>
      <c r="Q150" s="401"/>
      <c r="R150" s="401"/>
      <c r="S150" s="412"/>
      <c r="T150" s="413"/>
      <c r="U150" s="413"/>
      <c r="V150" s="413"/>
      <c r="W150" s="414"/>
      <c r="X150" s="414"/>
      <c r="Z150" s="474"/>
    </row>
    <row r="151" spans="1:26" s="209" customFormat="1" ht="15" customHeight="1">
      <c r="A151" s="486"/>
      <c r="B151" s="486"/>
      <c r="C151" s="486"/>
      <c r="D151" s="486"/>
      <c r="E151" s="486"/>
      <c r="F151" s="486"/>
      <c r="G151" s="486"/>
      <c r="H151" s="486"/>
      <c r="I151" s="402"/>
      <c r="J151" s="407"/>
      <c r="K151" s="402"/>
      <c r="L151" s="401"/>
      <c r="M151" s="401"/>
      <c r="N151" s="401"/>
      <c r="O151" s="402"/>
      <c r="P151" s="401"/>
      <c r="Q151" s="401"/>
      <c r="R151" s="401"/>
      <c r="S151" s="412"/>
      <c r="T151" s="413"/>
      <c r="U151" s="413"/>
      <c r="V151" s="413"/>
      <c r="W151" s="414"/>
      <c r="X151" s="414"/>
      <c r="Z151" s="474"/>
    </row>
    <row r="152" spans="1:26">
      <c r="A152" s="1102"/>
      <c r="B152" s="1103"/>
      <c r="C152" s="1103"/>
      <c r="D152" s="1103"/>
      <c r="E152" s="1103"/>
      <c r="F152" s="1103"/>
      <c r="G152" s="1104"/>
      <c r="H152" s="1105"/>
      <c r="I152" s="401"/>
      <c r="O152" s="402"/>
      <c r="Y152" s="1076"/>
      <c r="Z152" s="1106"/>
    </row>
    <row r="153" spans="1:26">
      <c r="A153" s="1106"/>
      <c r="B153" s="1106"/>
      <c r="C153" s="1076"/>
      <c r="D153" s="1076"/>
      <c r="E153" s="1076"/>
      <c r="F153" s="1076"/>
      <c r="G153" s="1107"/>
      <c r="H153" s="1066"/>
      <c r="I153" s="401"/>
      <c r="Y153" s="1076"/>
      <c r="Z153" s="1106"/>
    </row>
    <row r="154" spans="1:26">
      <c r="A154" s="1106"/>
      <c r="B154" s="1106"/>
      <c r="C154" s="1076"/>
      <c r="D154" s="1076"/>
      <c r="E154" s="1076"/>
      <c r="F154" s="1076"/>
      <c r="G154" s="1107"/>
      <c r="H154" s="1066"/>
      <c r="I154" s="401"/>
      <c r="Y154" s="1076"/>
      <c r="Z154" s="1106"/>
    </row>
    <row r="155" spans="1:26">
      <c r="A155" s="1106"/>
      <c r="B155" s="1106"/>
      <c r="C155" s="1076"/>
      <c r="D155" s="1076"/>
      <c r="E155" s="1076"/>
      <c r="F155" s="1076"/>
      <c r="G155" s="1107"/>
      <c r="H155" s="1066"/>
      <c r="I155" s="401"/>
      <c r="Y155" s="1076"/>
      <c r="Z155" s="1106"/>
    </row>
    <row r="156" spans="1:26">
      <c r="A156" s="1106"/>
      <c r="B156" s="1106"/>
      <c r="C156" s="1076"/>
      <c r="D156" s="1076"/>
      <c r="E156" s="1076"/>
      <c r="F156" s="1076"/>
      <c r="G156" s="1107"/>
      <c r="H156" s="1066"/>
      <c r="I156" s="401"/>
      <c r="Y156" s="1076"/>
      <c r="Z156" s="1106"/>
    </row>
    <row r="157" spans="1:26">
      <c r="A157" s="1106"/>
      <c r="B157" s="1106"/>
      <c r="C157" s="1076"/>
      <c r="D157" s="1076"/>
      <c r="E157" s="1076"/>
      <c r="F157" s="1076"/>
      <c r="G157" s="1107"/>
      <c r="H157" s="1066"/>
      <c r="I157" s="401"/>
      <c r="Y157" s="1076"/>
      <c r="Z157" s="1106"/>
    </row>
    <row r="158" spans="1:26">
      <c r="A158" s="1106"/>
      <c r="B158" s="1106"/>
      <c r="C158" s="1076"/>
      <c r="D158" s="1076"/>
      <c r="E158" s="1076"/>
      <c r="F158" s="1076"/>
      <c r="G158" s="1107"/>
      <c r="H158" s="1066"/>
      <c r="I158" s="401"/>
      <c r="Y158" s="1076"/>
      <c r="Z158" s="1106"/>
    </row>
    <row r="159" spans="1:26">
      <c r="A159" s="1106"/>
      <c r="B159" s="1106"/>
      <c r="C159" s="1076"/>
      <c r="D159" s="1076"/>
      <c r="E159" s="1076"/>
      <c r="F159" s="1076"/>
      <c r="G159" s="1107"/>
      <c r="H159" s="1066"/>
      <c r="I159" s="401"/>
      <c r="Y159" s="1076"/>
      <c r="Z159" s="1106"/>
    </row>
    <row r="160" spans="1:26">
      <c r="A160" s="1106"/>
      <c r="B160" s="1106"/>
      <c r="C160" s="1076"/>
      <c r="D160" s="1076"/>
      <c r="E160" s="1076"/>
      <c r="F160" s="1076"/>
      <c r="G160" s="1107"/>
      <c r="H160" s="1066"/>
      <c r="I160" s="401"/>
      <c r="Y160" s="1076"/>
      <c r="Z160" s="1106"/>
    </row>
    <row r="161" spans="1:134">
      <c r="A161" s="1106"/>
      <c r="B161" s="1106"/>
      <c r="C161" s="1076"/>
      <c r="D161" s="1076"/>
      <c r="E161" s="1076"/>
      <c r="F161" s="1076"/>
      <c r="G161" s="1107"/>
      <c r="H161" s="1066"/>
      <c r="I161" s="401"/>
      <c r="Y161" s="1076"/>
      <c r="Z161" s="110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401"/>
      <c r="Y162" s="1076"/>
      <c r="Z162" s="110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401"/>
      <c r="Y163" s="1076"/>
      <c r="Z163" s="110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401"/>
      <c r="Y164" s="1076"/>
      <c r="Z164" s="110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401"/>
      <c r="Y165" s="1076"/>
      <c r="Z165" s="110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401"/>
      <c r="J166" s="407"/>
      <c r="K166" s="402"/>
      <c r="L166" s="401"/>
      <c r="M166" s="401"/>
      <c r="N166" s="401"/>
      <c r="O166" s="401"/>
      <c r="P166" s="401"/>
      <c r="Q166" s="401"/>
      <c r="R166" s="401"/>
      <c r="S166" s="412"/>
      <c r="T166" s="413"/>
      <c r="U166" s="413"/>
      <c r="V166" s="413"/>
      <c r="W166" s="414"/>
      <c r="X166" s="414"/>
      <c r="Y166" s="1076"/>
      <c r="Z166" s="110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401"/>
      <c r="J167" s="407"/>
      <c r="K167" s="402"/>
      <c r="L167" s="401"/>
      <c r="M167" s="401"/>
      <c r="N167" s="401"/>
      <c r="O167" s="401"/>
      <c r="P167" s="401"/>
      <c r="Q167" s="401"/>
      <c r="R167" s="401"/>
      <c r="S167" s="412"/>
      <c r="T167" s="413"/>
      <c r="U167" s="413"/>
      <c r="V167" s="413"/>
      <c r="W167" s="414"/>
      <c r="X167" s="414"/>
      <c r="Y167" s="1076"/>
      <c r="Z167" s="110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401"/>
      <c r="J168" s="407"/>
      <c r="K168" s="402"/>
      <c r="L168" s="401"/>
      <c r="M168" s="401"/>
      <c r="N168" s="401"/>
      <c r="O168" s="401"/>
      <c r="P168" s="401"/>
      <c r="Q168" s="401"/>
      <c r="R168" s="401"/>
      <c r="S168" s="412"/>
      <c r="T168" s="413"/>
      <c r="U168" s="413"/>
      <c r="V168" s="413"/>
      <c r="W168" s="414"/>
      <c r="X168" s="414"/>
      <c r="Y168" s="1076"/>
      <c r="Z168" s="110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401"/>
      <c r="J169" s="407"/>
      <c r="K169" s="402"/>
      <c r="L169" s="401"/>
      <c r="M169" s="401"/>
      <c r="N169" s="401"/>
      <c r="O169" s="401"/>
      <c r="P169" s="401"/>
      <c r="Q169" s="401"/>
      <c r="R169" s="401"/>
      <c r="S169" s="412"/>
      <c r="T169" s="413"/>
      <c r="U169" s="413"/>
      <c r="V169" s="413"/>
      <c r="W169" s="414"/>
      <c r="X169" s="414"/>
      <c r="Y169" s="1076"/>
      <c r="Z169" s="110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401"/>
      <c r="J170" s="407"/>
      <c r="K170" s="402"/>
      <c r="L170" s="401"/>
      <c r="M170" s="401"/>
      <c r="N170" s="401"/>
      <c r="O170" s="401"/>
      <c r="P170" s="401"/>
      <c r="Q170" s="401"/>
      <c r="R170" s="401"/>
      <c r="S170" s="412"/>
      <c r="T170" s="413"/>
      <c r="U170" s="413"/>
      <c r="V170" s="413"/>
      <c r="W170" s="414"/>
      <c r="X170" s="414"/>
      <c r="Y170" s="1076"/>
      <c r="Z170" s="110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401"/>
      <c r="J171" s="407"/>
      <c r="K171" s="402"/>
      <c r="L171" s="401"/>
      <c r="M171" s="401"/>
      <c r="N171" s="401"/>
      <c r="O171" s="401"/>
      <c r="P171" s="401"/>
      <c r="Q171" s="401"/>
      <c r="R171" s="401"/>
      <c r="S171" s="412"/>
      <c r="T171" s="413"/>
      <c r="U171" s="413"/>
      <c r="V171" s="413"/>
      <c r="W171" s="414"/>
      <c r="X171" s="414"/>
      <c r="Y171" s="1076"/>
      <c r="Z171" s="110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401"/>
      <c r="J172" s="407"/>
      <c r="K172" s="402"/>
      <c r="L172" s="401"/>
      <c r="M172" s="401"/>
      <c r="N172" s="401"/>
      <c r="O172" s="401"/>
      <c r="P172" s="401"/>
      <c r="Q172" s="401"/>
      <c r="R172" s="401"/>
      <c r="S172" s="412"/>
      <c r="T172" s="413"/>
      <c r="U172" s="413"/>
      <c r="V172" s="413"/>
      <c r="W172" s="414"/>
      <c r="X172" s="414"/>
      <c r="Y172" s="1076"/>
      <c r="Z172" s="110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401"/>
      <c r="J173" s="407"/>
      <c r="K173" s="402"/>
      <c r="L173" s="401"/>
      <c r="M173" s="401"/>
      <c r="N173" s="401"/>
      <c r="O173" s="401"/>
      <c r="P173" s="401"/>
      <c r="Q173" s="401"/>
      <c r="R173" s="401"/>
      <c r="S173" s="412"/>
      <c r="T173" s="413"/>
      <c r="U173" s="413"/>
      <c r="V173" s="413"/>
      <c r="W173" s="414"/>
      <c r="X173" s="414"/>
      <c r="Y173" s="1076"/>
      <c r="Z173" s="110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401"/>
      <c r="J174" s="407"/>
      <c r="K174" s="402"/>
      <c r="L174" s="401"/>
      <c r="M174" s="401"/>
      <c r="N174" s="401"/>
      <c r="O174" s="401"/>
      <c r="P174" s="401"/>
      <c r="Q174" s="401"/>
      <c r="R174" s="401"/>
      <c r="S174" s="412"/>
      <c r="T174" s="413"/>
      <c r="U174" s="413"/>
      <c r="V174" s="413"/>
      <c r="W174" s="414"/>
      <c r="X174" s="414"/>
      <c r="Y174" s="1076"/>
      <c r="Z174" s="110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401"/>
      <c r="J175" s="407"/>
      <c r="K175" s="402"/>
      <c r="L175" s="401"/>
      <c r="M175" s="401"/>
      <c r="N175" s="401"/>
      <c r="O175" s="401"/>
      <c r="P175" s="401"/>
      <c r="Q175" s="401"/>
      <c r="R175" s="401"/>
      <c r="S175" s="412"/>
      <c r="T175" s="413"/>
      <c r="U175" s="413"/>
      <c r="V175" s="413"/>
      <c r="W175" s="414"/>
      <c r="X175" s="414"/>
      <c r="Y175" s="1076"/>
      <c r="Z175" s="110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401"/>
      <c r="J176" s="407"/>
      <c r="K176" s="402"/>
      <c r="L176" s="401"/>
      <c r="M176" s="401"/>
      <c r="N176" s="401"/>
      <c r="O176" s="401"/>
      <c r="P176" s="401"/>
      <c r="Q176" s="401"/>
      <c r="R176" s="401"/>
      <c r="S176" s="412"/>
      <c r="T176" s="413"/>
      <c r="U176" s="413"/>
      <c r="V176" s="413"/>
      <c r="W176" s="414"/>
      <c r="X176" s="414"/>
      <c r="Y176" s="1076"/>
      <c r="Z176" s="110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56">
    <mergeCell ref="AC128:AG128"/>
    <mergeCell ref="AH128:AI128"/>
    <mergeCell ref="AC129:AG129"/>
    <mergeCell ref="AH129:AI129"/>
    <mergeCell ref="AC130:AD130"/>
    <mergeCell ref="AE130:AI130"/>
    <mergeCell ref="AB124:AI124"/>
    <mergeCell ref="AC125:AF125"/>
    <mergeCell ref="AG125:AI125"/>
    <mergeCell ref="AC126:AG126"/>
    <mergeCell ref="AH126:AI126"/>
    <mergeCell ref="AC127:AG127"/>
    <mergeCell ref="AH127:AI127"/>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2E00-000000000000}">
      <formula1>$Y$1:$Y$14</formula1>
    </dataValidation>
    <dataValidation type="list" allowBlank="1" showInputMessage="1" showErrorMessage="1" error="Please choose from the dropdown list." sqref="H24" xr:uid="{00000000-0002-0000-2E00-000001000000}">
      <formula1>$O$1:$O$7</formula1>
    </dataValidation>
    <dataValidation type="list" allowBlank="1" showInputMessage="1" showErrorMessage="1" error="Please choose from the dropdown list." sqref="F59:H59" xr:uid="{00000000-0002-0000-2E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2E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2E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AH126:AH129 D26 D16:D23 H25 G133:G139 G141 G140:H140 G125:G128" xr:uid="{00000000-0002-0000-2E00-000005000000}">
      <formula1>$W$1:$W$5</formula1>
    </dataValidation>
  </dataValidations>
  <hyperlinks>
    <hyperlink ref="A5:C5" location="Introduction!R10" display="To jump to the Introduction sheet, click here." xr:uid="{00000000-0004-0000-2E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2"/>
  <dimension ref="A1:HK119"/>
  <sheetViews>
    <sheetView zoomScaleNormal="100" workbookViewId="0">
      <pane xSplit="1" ySplit="2" topLeftCell="B3" activePane="bottomRight" state="frozenSplit"/>
      <selection pane="bottomRight" activeCell="ER48" sqref="ER48:ER50"/>
      <selection pane="bottomLeft" activeCell="A9" sqref="A9"/>
      <selection pane="topRight" activeCell="B1" sqref="B1"/>
    </sheetView>
  </sheetViews>
  <sheetFormatPr defaultRowHeight="30" customHeight="1" outlineLevelCol="1"/>
  <cols>
    <col min="1" max="1" width="17.85546875" style="107" customWidth="1"/>
    <col min="2" max="2" width="3.2851562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3" width="14.5703125" customWidth="1" outlineLevel="1"/>
    <col min="24" max="24" width="15.5703125" customWidth="1"/>
    <col min="25" max="25" width="19.140625" customWidth="1" outlineLevel="1"/>
    <col min="26" max="26" width="14.7109375" customWidth="1"/>
    <col min="27" max="28" width="14.7109375" customWidth="1" outlineLevel="1"/>
    <col min="29" max="29" width="3.28515625" bestFit="1" customWidth="1"/>
    <col min="30" max="30" width="10.42578125" customWidth="1" outlineLevel="1"/>
    <col min="31" max="31" width="10" customWidth="1" outlineLevel="1"/>
    <col min="32" max="35" width="17.140625" customWidth="1"/>
    <col min="36" max="36" width="17.140625" customWidth="1" outlineLevel="1"/>
    <col min="37" max="37" width="17.140625" customWidth="1"/>
    <col min="38" max="40" width="17.140625" customWidth="1" outlineLevel="1"/>
    <col min="41" max="41" width="33.7109375" customWidth="1"/>
    <col min="42" max="42" width="23" style="109" customWidth="1" outlineLevel="1"/>
    <col min="43" max="43" width="21.28515625" style="109" customWidth="1" outlineLevel="1"/>
    <col min="44" max="44" width="20.28515625" style="109" customWidth="1"/>
    <col min="45" max="47" width="21.28515625" style="109" customWidth="1" outlineLevel="1"/>
    <col min="48" max="48" width="35.140625" style="109" customWidth="1" outlineLevel="1"/>
    <col min="49" max="49" width="20.28515625" style="109" customWidth="1" outlineLevel="1"/>
    <col min="50" max="50" width="20.28515625" style="109" customWidth="1"/>
    <col min="51" max="53" width="21.28515625" style="109" customWidth="1" outlineLevel="1"/>
    <col min="54" max="54" width="41" style="109" customWidth="1"/>
    <col min="55" max="55" width="31.140625" style="109" customWidth="1" outlineLevel="1"/>
    <col min="56" max="56" width="23.140625" style="109" bestFit="1" customWidth="1"/>
    <col min="57" max="57" width="31.140625" style="109" customWidth="1"/>
    <col min="58" max="58" width="29" style="109" customWidth="1" outlineLevel="1"/>
    <col min="59" max="59" width="29" style="109" customWidth="1"/>
    <col min="60" max="62" width="29" style="109" customWidth="1" outlineLevel="1"/>
    <col min="63" max="63" width="29" style="109" customWidth="1" outlineLevel="1" collapsed="1"/>
    <col min="64" max="64" width="29" style="109" customWidth="1"/>
    <col min="65" max="67" width="29" style="109" customWidth="1" outlineLevel="1"/>
    <col min="68" max="68" width="29" style="109" customWidth="1" outlineLevel="1" collapsed="1"/>
    <col min="69" max="69" width="29" style="109" customWidth="1"/>
    <col min="70" max="72" width="29" style="109" customWidth="1" outlineLevel="1"/>
    <col min="73" max="73" width="29" style="109" customWidth="1"/>
    <col min="74" max="74" width="29" style="109" customWidth="1" outlineLevel="1"/>
    <col min="75" max="75" width="60.140625" style="110" customWidth="1"/>
    <col min="76" max="76" width="32.140625" style="110" customWidth="1" outlineLevel="1"/>
    <col min="77" max="77" width="32.140625" style="110" customWidth="1"/>
    <col min="78" max="78" width="32.140625" style="110" customWidth="1" outlineLevel="1"/>
    <col min="79" max="79" width="32.140625" style="110" customWidth="1"/>
    <col min="80" max="80" width="32.140625" style="110" customWidth="1" outlineLevel="1"/>
    <col min="81" max="81" width="22.140625" customWidth="1"/>
    <col min="82" max="82" width="20.85546875" customWidth="1"/>
    <col min="83" max="83" width="16.85546875" customWidth="1" outlineLevel="1"/>
    <col min="84" max="84" width="22.28515625" customWidth="1" outlineLevel="1"/>
    <col min="85" max="85" width="3.28515625" bestFit="1" customWidth="1"/>
    <col min="86" max="86" width="21.85546875" customWidth="1"/>
    <col min="87" max="97" width="16" customWidth="1"/>
    <col min="98" max="98" width="16" customWidth="1" outlineLevel="1"/>
    <col min="99" max="99" width="23.85546875" customWidth="1"/>
    <col min="100" max="100" width="15.28515625" customWidth="1"/>
    <col min="101" max="101" width="16.7109375" customWidth="1"/>
    <col min="102" max="102" width="15.7109375" customWidth="1"/>
    <col min="103" max="103" width="12.42578125" customWidth="1"/>
    <col min="104" max="104" width="13.7109375" customWidth="1"/>
    <col min="105" max="105" width="13.5703125" customWidth="1"/>
    <col min="106" max="106" width="15" customWidth="1"/>
    <col min="107" max="110" width="15.28515625" customWidth="1"/>
    <col min="111" max="111" width="15.85546875" customWidth="1" outlineLevel="1"/>
    <col min="112" max="112" width="22.140625" customWidth="1"/>
    <col min="113" max="113" width="13.85546875" customWidth="1"/>
    <col min="114" max="114" width="15.7109375" customWidth="1"/>
    <col min="115" max="115" width="15.42578125" customWidth="1"/>
    <col min="116" max="117" width="13.7109375" customWidth="1"/>
    <col min="118" max="118" width="12.7109375" customWidth="1"/>
    <col min="119" max="119" width="12.85546875" customWidth="1"/>
    <col min="120" max="120" width="16.140625" customWidth="1"/>
    <col min="121" max="122" width="17.28515625" customWidth="1"/>
    <col min="123" max="123" width="19.7109375" customWidth="1"/>
    <col min="124" max="124" width="19.7109375" customWidth="1" outlineLevel="1"/>
    <col min="125" max="125" width="18.28515625" customWidth="1"/>
    <col min="126" max="136" width="14.140625" customWidth="1"/>
    <col min="137" max="138" width="14.140625" customWidth="1" outlineLevel="1"/>
    <col min="139" max="139" width="3.28515625" bestFit="1" customWidth="1"/>
    <col min="140" max="140" width="23" customWidth="1"/>
    <col min="141" max="141" width="16.5703125" customWidth="1" outlineLevel="1"/>
    <col min="142" max="142" width="18.7109375" customWidth="1" outlineLevel="1"/>
    <col min="143" max="143" width="14.7109375" customWidth="1" outlineLevel="1"/>
    <col min="144" max="144" width="16" customWidth="1"/>
    <col min="145" max="145" width="16.42578125" customWidth="1"/>
    <col min="146" max="146" width="15.140625" customWidth="1" outlineLevel="1"/>
    <col min="147" max="147" width="19.42578125" customWidth="1" outlineLevel="1"/>
    <col min="148" max="148" width="24.42578125" customWidth="1"/>
    <col min="149" max="151" width="18" customWidth="1" outlineLevel="1"/>
    <col min="152" max="152" width="17.42578125" customWidth="1"/>
    <col min="153" max="153" width="15.42578125" customWidth="1" outlineLevel="1"/>
    <col min="154" max="154" width="19.7109375" customWidth="1" outlineLevel="1"/>
    <col min="155" max="155" width="17" customWidth="1" outlineLevel="1"/>
    <col min="156" max="156" width="13.5703125" customWidth="1" outlineLevel="1"/>
    <col min="157" max="158" width="19" customWidth="1" outlineLevel="1"/>
    <col min="159" max="159" width="14.42578125" customWidth="1" outlineLevel="1"/>
    <col min="160" max="160" width="15.5703125" customWidth="1" outlineLevel="1"/>
    <col min="161" max="161" width="16.28515625" customWidth="1" outlineLevel="1"/>
    <col min="162" max="162" width="20.85546875" customWidth="1" outlineLevel="1" collapsed="1"/>
    <col min="163" max="163" width="16.7109375" customWidth="1"/>
    <col min="164" max="165" width="21.140625" customWidth="1" outlineLevel="1"/>
    <col min="166" max="166" width="17.85546875" customWidth="1"/>
    <col min="167" max="168" width="17.85546875" customWidth="1" outlineLevel="1"/>
    <col min="169" max="169" width="18.140625" customWidth="1" outlineLevel="1"/>
    <col min="170" max="170" width="17.7109375" customWidth="1" outlineLevel="1"/>
    <col min="171" max="171" width="21.140625" customWidth="1" outlineLevel="1"/>
    <col min="172" max="172" width="17.85546875" customWidth="1" outlineLevel="1" collapsed="1"/>
    <col min="173" max="173" width="13.5703125" customWidth="1"/>
    <col min="174" max="174" width="14.5703125" customWidth="1"/>
    <col min="175" max="175" width="18" customWidth="1"/>
    <col min="176" max="176" width="14.5703125" customWidth="1" outlineLevel="1"/>
    <col min="177" max="177" width="17.42578125" customWidth="1"/>
    <col min="178" max="178" width="15.5703125" customWidth="1"/>
    <col min="179" max="179" width="14.42578125" customWidth="1"/>
    <col min="180" max="180" width="16" customWidth="1"/>
    <col min="181" max="181" width="15.7109375" customWidth="1"/>
    <col min="182" max="182" width="13.5703125" customWidth="1"/>
    <col min="183" max="183" width="14" customWidth="1"/>
    <col min="184" max="184" width="15.5703125" customWidth="1"/>
    <col min="185" max="186" width="17.7109375" customWidth="1"/>
    <col min="187" max="187" width="16" customWidth="1" outlineLevel="1"/>
    <col min="188" max="188" width="19.7109375" customWidth="1" outlineLevel="1"/>
    <col min="189" max="191" width="16.140625" customWidth="1" outlineLevel="1"/>
    <col min="192" max="192" width="12.85546875" customWidth="1"/>
    <col min="193" max="193" width="19.140625" customWidth="1" outlineLevel="1"/>
    <col min="194" max="194" width="15.28515625" customWidth="1"/>
    <col min="195" max="196" width="16.42578125" customWidth="1"/>
    <col min="197" max="197" width="16.85546875" customWidth="1"/>
    <col min="198" max="198" width="16.85546875" customWidth="1" outlineLevel="1"/>
    <col min="199" max="199" width="3.28515625" bestFit="1" customWidth="1"/>
    <col min="200" max="200" width="18.28515625" customWidth="1"/>
    <col min="201" max="201" width="21" customWidth="1"/>
    <col min="202" max="207" width="14.28515625" customWidth="1"/>
    <col min="208" max="208" width="15.85546875" customWidth="1"/>
    <col min="209" max="210" width="13.7109375" customWidth="1"/>
    <col min="211" max="212" width="13.85546875" customWidth="1" outlineLevel="1"/>
    <col min="213" max="215" width="13.85546875" customWidth="1"/>
    <col min="216" max="216" width="18.5703125" customWidth="1" outlineLevel="1"/>
  </cols>
  <sheetData>
    <row r="1" spans="1:219" s="134" customFormat="1" ht="55.5" customHeight="1">
      <c r="A1" s="237"/>
      <c r="B1" s="237"/>
      <c r="C1" s="237"/>
      <c r="D1" s="784" t="s">
        <v>278</v>
      </c>
      <c r="E1" s="784"/>
      <c r="F1" s="784"/>
      <c r="G1" s="782" t="s">
        <v>98</v>
      </c>
      <c r="H1" s="782"/>
      <c r="I1" s="786" t="s">
        <v>279</v>
      </c>
      <c r="J1" s="787"/>
      <c r="K1" s="787"/>
      <c r="L1" s="780" t="s">
        <v>280</v>
      </c>
      <c r="M1" s="780"/>
      <c r="N1" s="780"/>
      <c r="O1" s="780" t="s">
        <v>281</v>
      </c>
      <c r="P1" s="780"/>
      <c r="Q1" s="780" t="s">
        <v>282</v>
      </c>
      <c r="R1" s="780"/>
      <c r="S1" s="556" t="s">
        <v>283</v>
      </c>
      <c r="T1" s="783" t="s">
        <v>284</v>
      </c>
      <c r="U1" s="783"/>
      <c r="V1" s="533"/>
      <c r="W1" s="1108"/>
      <c r="Y1" s="238"/>
      <c r="Z1" s="238"/>
      <c r="AA1" s="238"/>
      <c r="AB1" s="238"/>
      <c r="AC1" s="784" t="s">
        <v>278</v>
      </c>
      <c r="AD1" s="784"/>
      <c r="AE1" s="784"/>
      <c r="AF1" s="784"/>
      <c r="AG1" s="784"/>
      <c r="AH1" s="238"/>
      <c r="AI1" s="238"/>
      <c r="AJ1" s="238"/>
      <c r="AK1" s="238"/>
      <c r="AL1" s="238"/>
      <c r="AM1" s="238"/>
      <c r="AN1" s="238"/>
      <c r="AO1" s="245" t="s">
        <v>98</v>
      </c>
      <c r="AP1" s="239"/>
      <c r="AQ1" s="237"/>
      <c r="AS1" s="237"/>
      <c r="AT1" s="1108"/>
      <c r="AU1" s="237"/>
      <c r="AV1" s="237"/>
      <c r="AW1" s="1108"/>
      <c r="AX1" s="237"/>
      <c r="AY1" s="237"/>
      <c r="AZ1" s="1108"/>
      <c r="BA1" s="237"/>
      <c r="BB1" s="237"/>
      <c r="BC1" s="237"/>
      <c r="BD1" s="237"/>
      <c r="BE1" s="237"/>
      <c r="BF1" s="237"/>
      <c r="BG1" s="237"/>
      <c r="BH1" s="237"/>
      <c r="BI1" s="1108"/>
      <c r="BJ1" s="237"/>
      <c r="BK1" s="1108"/>
      <c r="BL1" s="237"/>
      <c r="BM1" s="1108"/>
      <c r="BN1" s="1108"/>
      <c r="BO1" s="237"/>
      <c r="BP1" s="237"/>
      <c r="BQ1" s="1109"/>
      <c r="BR1" s="237"/>
      <c r="BS1" s="1108"/>
      <c r="BT1" s="237"/>
      <c r="BU1" s="237"/>
      <c r="BV1" s="237"/>
      <c r="BW1" s="1108"/>
      <c r="BX1" s="1108"/>
      <c r="BY1" s="1108"/>
      <c r="BZ1" s="1108"/>
      <c r="CA1" s="237"/>
      <c r="CB1" s="237"/>
      <c r="CC1" s="237"/>
      <c r="CD1" s="237"/>
      <c r="CE1" s="237"/>
      <c r="CF1" s="248"/>
      <c r="CG1" s="784" t="s">
        <v>285</v>
      </c>
      <c r="CH1" s="784"/>
      <c r="CI1" s="784"/>
      <c r="CJ1" s="784"/>
      <c r="CL1" s="782" t="s">
        <v>98</v>
      </c>
      <c r="CM1" s="782"/>
      <c r="CN1" s="575"/>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1108"/>
      <c r="DW1" s="237"/>
      <c r="DX1" s="237"/>
      <c r="DY1" s="237"/>
      <c r="DZ1" s="237"/>
      <c r="EA1" s="237"/>
      <c r="EB1" s="237"/>
      <c r="EC1" s="237"/>
      <c r="ED1" s="237"/>
      <c r="EE1" s="237"/>
      <c r="EF1" s="237"/>
      <c r="EG1" s="237"/>
      <c r="EH1" s="248"/>
      <c r="EI1" s="784" t="s">
        <v>278</v>
      </c>
      <c r="EJ1" s="784"/>
      <c r="EK1" s="784"/>
      <c r="EL1" s="784"/>
      <c r="EM1" s="784"/>
      <c r="EN1" s="784"/>
      <c r="EP1" s="245"/>
      <c r="EQ1" s="237"/>
      <c r="ER1" s="245" t="s">
        <v>98</v>
      </c>
      <c r="ES1" s="237"/>
      <c r="ET1" s="237"/>
      <c r="EU1" s="237"/>
      <c r="EV1" s="785"/>
      <c r="EW1" s="785"/>
      <c r="EX1" s="785"/>
      <c r="EY1" s="785"/>
      <c r="EZ1" s="785"/>
      <c r="FA1" s="785"/>
      <c r="FB1" s="785"/>
      <c r="FC1" s="785"/>
      <c r="FD1" s="785"/>
      <c r="FE1" s="785"/>
      <c r="FF1" s="785"/>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1108"/>
      <c r="GK1" s="237"/>
      <c r="GL1" s="1108"/>
      <c r="GM1" s="237"/>
      <c r="GN1" s="237"/>
      <c r="GO1" s="237"/>
      <c r="GP1" s="237"/>
      <c r="GQ1" s="781" t="s">
        <v>278</v>
      </c>
      <c r="GR1" s="781"/>
      <c r="GS1" s="781"/>
      <c r="GT1" s="781"/>
      <c r="GU1" s="1110"/>
      <c r="GW1" s="1110"/>
      <c r="GX1" s="1110"/>
      <c r="GY1" s="237"/>
      <c r="GZ1" s="782" t="s">
        <v>98</v>
      </c>
      <c r="HA1" s="782"/>
      <c r="HB1" s="237"/>
      <c r="HC1" s="1108"/>
      <c r="HD1" s="237"/>
      <c r="HE1" s="237"/>
      <c r="HF1" s="237"/>
      <c r="HG1" s="237"/>
      <c r="HH1" s="237"/>
      <c r="HI1" s="237"/>
    </row>
    <row r="2" spans="1:219" s="111" customFormat="1" ht="222" customHeight="1">
      <c r="A2" s="133" t="s">
        <v>544</v>
      </c>
      <c r="B2" s="135" t="s">
        <v>120</v>
      </c>
      <c r="C2" s="96" t="s">
        <v>287</v>
      </c>
      <c r="D2" s="240" t="s">
        <v>288</v>
      </c>
      <c r="E2" s="240" t="s">
        <v>125</v>
      </c>
      <c r="F2" s="240" t="s">
        <v>289</v>
      </c>
      <c r="G2" s="240" t="s">
        <v>290</v>
      </c>
      <c r="H2" s="240" t="s">
        <v>291</v>
      </c>
      <c r="I2" s="240" t="s">
        <v>292</v>
      </c>
      <c r="J2" s="240" t="s">
        <v>293</v>
      </c>
      <c r="K2" s="240" t="s">
        <v>294</v>
      </c>
      <c r="L2" s="97" t="s">
        <v>295</v>
      </c>
      <c r="M2" s="97" t="s">
        <v>296</v>
      </c>
      <c r="N2" s="97" t="s">
        <v>297</v>
      </c>
      <c r="O2" s="97" t="s">
        <v>298</v>
      </c>
      <c r="P2" s="97" t="s">
        <v>299</v>
      </c>
      <c r="Q2" s="97" t="s">
        <v>300</v>
      </c>
      <c r="R2" s="97" t="s">
        <v>301</v>
      </c>
      <c r="S2" s="97" t="s">
        <v>302</v>
      </c>
      <c r="T2" s="97" t="s">
        <v>303</v>
      </c>
      <c r="U2" s="240" t="s">
        <v>304</v>
      </c>
      <c r="V2" s="240" t="s">
        <v>305</v>
      </c>
      <c r="W2" s="97" t="s">
        <v>306</v>
      </c>
      <c r="X2" s="97" t="s">
        <v>307</v>
      </c>
      <c r="Y2" s="97" t="s">
        <v>308</v>
      </c>
      <c r="Z2" s="98" t="s">
        <v>309</v>
      </c>
      <c r="AA2" s="98" t="s">
        <v>310</v>
      </c>
      <c r="AB2" s="241" t="s">
        <v>311</v>
      </c>
      <c r="AC2" s="242" t="s">
        <v>146</v>
      </c>
      <c r="AD2" s="256" t="s">
        <v>312</v>
      </c>
      <c r="AE2" s="256" t="s">
        <v>313</v>
      </c>
      <c r="AF2" s="257" t="s">
        <v>314</v>
      </c>
      <c r="AG2" s="257" t="s">
        <v>545</v>
      </c>
      <c r="AH2" s="257" t="s">
        <v>316</v>
      </c>
      <c r="AI2" s="256" t="s">
        <v>317</v>
      </c>
      <c r="AJ2" s="258" t="s">
        <v>318</v>
      </c>
      <c r="AK2" s="231" t="s">
        <v>319</v>
      </c>
      <c r="AL2" s="231" t="s">
        <v>320</v>
      </c>
      <c r="AM2" s="231" t="s">
        <v>321</v>
      </c>
      <c r="AN2" s="243" t="s">
        <v>322</v>
      </c>
      <c r="AO2" s="244" t="s">
        <v>323</v>
      </c>
      <c r="AP2" s="114" t="s">
        <v>324</v>
      </c>
      <c r="AQ2" s="114" t="s">
        <v>325</v>
      </c>
      <c r="AR2" s="115" t="s">
        <v>326</v>
      </c>
      <c r="AS2" s="115" t="s">
        <v>327</v>
      </c>
      <c r="AT2" s="115" t="s">
        <v>328</v>
      </c>
      <c r="AU2" s="115" t="s">
        <v>329</v>
      </c>
      <c r="AV2" s="116" t="s">
        <v>330</v>
      </c>
      <c r="AW2" s="117" t="s">
        <v>331</v>
      </c>
      <c r="AX2" s="117" t="s">
        <v>332</v>
      </c>
      <c r="AY2" s="117" t="s">
        <v>333</v>
      </c>
      <c r="AZ2" s="117" t="s">
        <v>334</v>
      </c>
      <c r="BA2" s="117" t="s">
        <v>335</v>
      </c>
      <c r="BB2" s="99" t="s">
        <v>546</v>
      </c>
      <c r="BC2" s="99" t="s">
        <v>337</v>
      </c>
      <c r="BD2" s="230" t="s">
        <v>338</v>
      </c>
      <c r="BE2" s="128" t="s">
        <v>339</v>
      </c>
      <c r="BF2" s="127" t="s">
        <v>340</v>
      </c>
      <c r="BG2" s="127" t="s">
        <v>341</v>
      </c>
      <c r="BH2" s="127" t="s">
        <v>342</v>
      </c>
      <c r="BI2" s="127" t="s">
        <v>343</v>
      </c>
      <c r="BJ2" s="127" t="s">
        <v>344</v>
      </c>
      <c r="BK2" s="259" t="s">
        <v>345</v>
      </c>
      <c r="BL2" s="231" t="s">
        <v>346</v>
      </c>
      <c r="BM2" s="231" t="s">
        <v>347</v>
      </c>
      <c r="BN2" s="231" t="s">
        <v>348</v>
      </c>
      <c r="BO2" s="231" t="s">
        <v>349</v>
      </c>
      <c r="BP2" s="260" t="s">
        <v>350</v>
      </c>
      <c r="BQ2" s="232" t="s">
        <v>351</v>
      </c>
      <c r="BR2" s="232" t="s">
        <v>352</v>
      </c>
      <c r="BS2" s="232" t="s">
        <v>353</v>
      </c>
      <c r="BT2" s="232" t="s">
        <v>354</v>
      </c>
      <c r="BU2" s="230" t="s">
        <v>547</v>
      </c>
      <c r="BV2" s="230" t="s">
        <v>356</v>
      </c>
      <c r="BW2" s="100" t="s">
        <v>357</v>
      </c>
      <c r="BX2" s="100" t="s">
        <v>358</v>
      </c>
      <c r="BY2" s="233" t="s">
        <v>359</v>
      </c>
      <c r="BZ2" s="233" t="s">
        <v>360</v>
      </c>
      <c r="CA2" s="233" t="s">
        <v>361</v>
      </c>
      <c r="CB2" s="233" t="s">
        <v>362</v>
      </c>
      <c r="CC2" s="261" t="s">
        <v>363</v>
      </c>
      <c r="CD2" s="261" t="s">
        <v>364</v>
      </c>
      <c r="CE2" s="261" t="s">
        <v>365</v>
      </c>
      <c r="CF2" s="253" t="s">
        <v>366</v>
      </c>
      <c r="CG2" s="254" t="s">
        <v>195</v>
      </c>
      <c r="CH2" s="265" t="s">
        <v>367</v>
      </c>
      <c r="CI2" s="265" t="s">
        <v>368</v>
      </c>
      <c r="CJ2" s="265" t="s">
        <v>369</v>
      </c>
      <c r="CK2" s="265" t="s">
        <v>370</v>
      </c>
      <c r="CL2" s="265" t="s">
        <v>371</v>
      </c>
      <c r="CM2" s="265" t="s">
        <v>372</v>
      </c>
      <c r="CN2" s="265" t="s">
        <v>373</v>
      </c>
      <c r="CO2" s="265" t="s">
        <v>374</v>
      </c>
      <c r="CP2" s="265" t="s">
        <v>375</v>
      </c>
      <c r="CQ2" s="265" t="s">
        <v>376</v>
      </c>
      <c r="CR2" s="265" t="s">
        <v>377</v>
      </c>
      <c r="CS2" s="265" t="s">
        <v>378</v>
      </c>
      <c r="CT2" s="265" t="s">
        <v>379</v>
      </c>
      <c r="CU2" s="101" t="s">
        <v>380</v>
      </c>
      <c r="CV2" s="102" t="s">
        <v>381</v>
      </c>
      <c r="CW2" s="102" t="s">
        <v>382</v>
      </c>
      <c r="CX2" s="102" t="s">
        <v>383</v>
      </c>
      <c r="CY2" s="102" t="s">
        <v>384</v>
      </c>
      <c r="CZ2" s="102" t="s">
        <v>385</v>
      </c>
      <c r="DA2" s="102" t="s">
        <v>386</v>
      </c>
      <c r="DB2" s="102" t="s">
        <v>387</v>
      </c>
      <c r="DC2" s="102" t="s">
        <v>388</v>
      </c>
      <c r="DD2" s="102" t="s">
        <v>389</v>
      </c>
      <c r="DE2" s="102" t="s">
        <v>390</v>
      </c>
      <c r="DF2" s="102" t="s">
        <v>391</v>
      </c>
      <c r="DG2" s="102" t="s">
        <v>392</v>
      </c>
      <c r="DH2" s="264" t="s">
        <v>393</v>
      </c>
      <c r="DI2" s="264" t="s">
        <v>394</v>
      </c>
      <c r="DJ2" s="264" t="s">
        <v>395</v>
      </c>
      <c r="DK2" s="264" t="s">
        <v>396</v>
      </c>
      <c r="DL2" s="264" t="s">
        <v>397</v>
      </c>
      <c r="DM2" s="264" t="s">
        <v>398</v>
      </c>
      <c r="DN2" s="264" t="s">
        <v>399</v>
      </c>
      <c r="DO2" s="264" t="s">
        <v>400</v>
      </c>
      <c r="DP2" s="264" t="s">
        <v>401</v>
      </c>
      <c r="DQ2" s="264" t="s">
        <v>402</v>
      </c>
      <c r="DR2" s="264" t="s">
        <v>403</v>
      </c>
      <c r="DS2" s="264" t="s">
        <v>404</v>
      </c>
      <c r="DT2" s="264" t="s">
        <v>405</v>
      </c>
      <c r="DU2" s="265" t="s">
        <v>406</v>
      </c>
      <c r="DV2" s="265" t="s">
        <v>407</v>
      </c>
      <c r="DW2" s="265" t="s">
        <v>408</v>
      </c>
      <c r="DX2" s="265" t="s">
        <v>409</v>
      </c>
      <c r="DY2" s="265" t="s">
        <v>410</v>
      </c>
      <c r="DZ2" s="265" t="s">
        <v>411</v>
      </c>
      <c r="EA2" s="265" t="s">
        <v>412</v>
      </c>
      <c r="EB2" s="265" t="s">
        <v>413</v>
      </c>
      <c r="EC2" s="265" t="s">
        <v>414</v>
      </c>
      <c r="ED2" s="265" t="s">
        <v>415</v>
      </c>
      <c r="EE2" s="265" t="s">
        <v>416</v>
      </c>
      <c r="EF2" s="265" t="s">
        <v>417</v>
      </c>
      <c r="EG2" s="265" t="s">
        <v>418</v>
      </c>
      <c r="EH2" s="249" t="s">
        <v>419</v>
      </c>
      <c r="EI2" s="250" t="s">
        <v>420</v>
      </c>
      <c r="EJ2" s="251" t="s">
        <v>421</v>
      </c>
      <c r="EK2" s="252" t="s">
        <v>422</v>
      </c>
      <c r="EL2" s="252" t="s">
        <v>423</v>
      </c>
      <c r="EM2" s="252" t="s">
        <v>424</v>
      </c>
      <c r="EN2" s="252" t="s">
        <v>425</v>
      </c>
      <c r="EO2" s="252" t="s">
        <v>223</v>
      </c>
      <c r="EP2" s="103" t="s">
        <v>426</v>
      </c>
      <c r="EQ2" s="103" t="s">
        <v>427</v>
      </c>
      <c r="ER2" s="103" t="s">
        <v>428</v>
      </c>
      <c r="ES2" s="103" t="s">
        <v>429</v>
      </c>
      <c r="ET2" s="103" t="s">
        <v>430</v>
      </c>
      <c r="EU2" s="103" t="s">
        <v>431</v>
      </c>
      <c r="EV2" s="103" t="s">
        <v>432</v>
      </c>
      <c r="EW2" s="103" t="s">
        <v>433</v>
      </c>
      <c r="EX2" s="103" t="s">
        <v>434</v>
      </c>
      <c r="EY2" s="103" t="s">
        <v>435</v>
      </c>
      <c r="EZ2" s="103" t="s">
        <v>436</v>
      </c>
      <c r="FA2" s="103" t="s">
        <v>437</v>
      </c>
      <c r="FB2" s="103" t="s">
        <v>438</v>
      </c>
      <c r="FC2" s="103" t="s">
        <v>439</v>
      </c>
      <c r="FD2" s="103" t="s">
        <v>440</v>
      </c>
      <c r="FE2" s="103" t="s">
        <v>441</v>
      </c>
      <c r="FF2" s="103" t="s">
        <v>236</v>
      </c>
      <c r="FG2" s="103" t="s">
        <v>442</v>
      </c>
      <c r="FH2" s="103" t="s">
        <v>443</v>
      </c>
      <c r="FI2" s="103" t="s">
        <v>444</v>
      </c>
      <c r="FJ2" s="103" t="s">
        <v>445</v>
      </c>
      <c r="FK2" s="103" t="s">
        <v>446</v>
      </c>
      <c r="FL2" s="103" t="s">
        <v>447</v>
      </c>
      <c r="FM2" s="103" t="s">
        <v>448</v>
      </c>
      <c r="FN2" s="103" t="s">
        <v>449</v>
      </c>
      <c r="FO2" s="103" t="s">
        <v>450</v>
      </c>
      <c r="FP2" s="103" t="s">
        <v>451</v>
      </c>
      <c r="FQ2" s="103" t="s">
        <v>452</v>
      </c>
      <c r="FR2" s="103" t="s">
        <v>453</v>
      </c>
      <c r="FS2" s="103" t="s">
        <v>454</v>
      </c>
      <c r="FT2" s="103" t="s">
        <v>455</v>
      </c>
      <c r="FU2" s="103" t="s">
        <v>456</v>
      </c>
      <c r="FV2" s="103" t="s">
        <v>457</v>
      </c>
      <c r="FW2" s="103" t="s">
        <v>458</v>
      </c>
      <c r="FX2" s="103" t="s">
        <v>459</v>
      </c>
      <c r="FY2" s="103" t="s">
        <v>460</v>
      </c>
      <c r="FZ2" s="103" t="s">
        <v>461</v>
      </c>
      <c r="GA2" s="103" t="s">
        <v>462</v>
      </c>
      <c r="GB2" s="103" t="s">
        <v>463</v>
      </c>
      <c r="GC2" s="103" t="s">
        <v>464</v>
      </c>
      <c r="GD2" s="103" t="s">
        <v>465</v>
      </c>
      <c r="GE2" s="103" t="s">
        <v>466</v>
      </c>
      <c r="GF2" s="103" t="s">
        <v>467</v>
      </c>
      <c r="GG2" s="103" t="s">
        <v>468</v>
      </c>
      <c r="GH2" s="104" t="s">
        <v>469</v>
      </c>
      <c r="GI2" s="104" t="s">
        <v>470</v>
      </c>
      <c r="GJ2" s="103" t="s">
        <v>471</v>
      </c>
      <c r="GK2" s="103" t="s">
        <v>472</v>
      </c>
      <c r="GL2" s="103" t="s">
        <v>473</v>
      </c>
      <c r="GM2" s="103" t="s">
        <v>474</v>
      </c>
      <c r="GN2" s="103" t="s">
        <v>475</v>
      </c>
      <c r="GO2" s="103" t="s">
        <v>476</v>
      </c>
      <c r="GP2" s="103" t="s">
        <v>477</v>
      </c>
      <c r="GQ2" s="246" t="s">
        <v>269</v>
      </c>
      <c r="GR2" s="247" t="s">
        <v>478</v>
      </c>
      <c r="GS2" s="247" t="s">
        <v>479</v>
      </c>
      <c r="GT2" s="247" t="s">
        <v>480</v>
      </c>
      <c r="GU2" s="105" t="s">
        <v>481</v>
      </c>
      <c r="GV2" s="105" t="s">
        <v>482</v>
      </c>
      <c r="GW2" s="105" t="s">
        <v>483</v>
      </c>
      <c r="GX2" s="105" t="s">
        <v>484</v>
      </c>
      <c r="GY2" s="105" t="s">
        <v>485</v>
      </c>
      <c r="GZ2" s="105" t="s">
        <v>486</v>
      </c>
      <c r="HA2" s="105" t="s">
        <v>487</v>
      </c>
      <c r="HB2" s="105" t="s">
        <v>488</v>
      </c>
      <c r="HC2" s="105" t="s">
        <v>489</v>
      </c>
      <c r="HD2" s="105" t="s">
        <v>490</v>
      </c>
      <c r="HE2" s="105" t="s">
        <v>491</v>
      </c>
      <c r="HF2" s="105" t="s">
        <v>492</v>
      </c>
      <c r="HG2" s="105" t="s">
        <v>493</v>
      </c>
      <c r="HH2" s="106" t="s">
        <v>494</v>
      </c>
      <c r="HI2" s="113" t="s">
        <v>495</v>
      </c>
    </row>
    <row r="3" spans="1:219" ht="39.950000000000003" customHeight="1">
      <c r="A3" s="263" t="s">
        <v>496</v>
      </c>
      <c r="B3" s="154"/>
      <c r="C3" s="536" t="s">
        <v>78</v>
      </c>
      <c r="D3" s="536" t="s">
        <v>548</v>
      </c>
      <c r="E3" s="557"/>
      <c r="F3" s="536" t="s">
        <v>78</v>
      </c>
      <c r="G3" s="536" t="s">
        <v>549</v>
      </c>
      <c r="H3" s="536" t="s">
        <v>78</v>
      </c>
      <c r="I3" s="536" t="s">
        <v>550</v>
      </c>
      <c r="J3" s="536" t="s">
        <v>89</v>
      </c>
      <c r="K3" s="536" t="s">
        <v>551</v>
      </c>
      <c r="L3" s="536" t="s">
        <v>89</v>
      </c>
      <c r="M3" s="536" t="s">
        <v>551</v>
      </c>
      <c r="N3" s="536" t="s">
        <v>78</v>
      </c>
      <c r="O3" s="536" t="s">
        <v>552</v>
      </c>
      <c r="P3" s="536" t="s">
        <v>78</v>
      </c>
      <c r="Q3" s="536" t="s">
        <v>553</v>
      </c>
      <c r="R3" s="536" t="s">
        <v>78</v>
      </c>
      <c r="S3" s="536" t="s">
        <v>554</v>
      </c>
      <c r="T3" s="536" t="s">
        <v>89</v>
      </c>
      <c r="U3" s="536" t="s">
        <v>551</v>
      </c>
      <c r="V3" s="536" t="s">
        <v>551</v>
      </c>
      <c r="W3" s="536" t="s">
        <v>551</v>
      </c>
      <c r="X3" s="536" t="s">
        <v>82</v>
      </c>
      <c r="Y3" s="536" t="s">
        <v>89</v>
      </c>
      <c r="Z3" s="536" t="s">
        <v>89</v>
      </c>
      <c r="AA3" s="536" t="s">
        <v>96</v>
      </c>
      <c r="AB3" s="536" t="s">
        <v>96</v>
      </c>
      <c r="AC3" s="155"/>
      <c r="AD3" s="537" t="s">
        <v>93</v>
      </c>
      <c r="AE3" s="537" t="s">
        <v>90</v>
      </c>
      <c r="AF3" s="558" t="s">
        <v>96</v>
      </c>
      <c r="AG3" s="558" t="s">
        <v>96</v>
      </c>
      <c r="AH3" s="558" t="s">
        <v>96</v>
      </c>
      <c r="AI3" s="558" t="s">
        <v>89</v>
      </c>
      <c r="AJ3" s="538" t="s">
        <v>99</v>
      </c>
      <c r="AK3" s="538" t="s">
        <v>99</v>
      </c>
      <c r="AL3" s="537" t="s">
        <v>555</v>
      </c>
      <c r="AM3" s="537" t="s">
        <v>551</v>
      </c>
      <c r="AN3" s="537" t="s">
        <v>556</v>
      </c>
      <c r="AO3" s="537" t="s">
        <v>99</v>
      </c>
      <c r="AP3" s="537" t="s">
        <v>99</v>
      </c>
      <c r="AQ3" s="537" t="s">
        <v>96</v>
      </c>
      <c r="AR3" s="538" t="s">
        <v>99</v>
      </c>
      <c r="AS3" s="538" t="s">
        <v>555</v>
      </c>
      <c r="AT3" s="538" t="s">
        <v>551</v>
      </c>
      <c r="AU3" s="537" t="s">
        <v>557</v>
      </c>
      <c r="AV3" s="537" t="s">
        <v>99</v>
      </c>
      <c r="AW3" s="538" t="s">
        <v>558</v>
      </c>
      <c r="AX3" s="538" t="s">
        <v>99</v>
      </c>
      <c r="AY3" s="538" t="s">
        <v>555</v>
      </c>
      <c r="AZ3" s="538" t="s">
        <v>551</v>
      </c>
      <c r="BA3" s="537" t="s">
        <v>551</v>
      </c>
      <c r="BB3" s="539" t="s">
        <v>99</v>
      </c>
      <c r="BC3" s="537" t="s">
        <v>551</v>
      </c>
      <c r="BD3" s="540"/>
      <c r="BE3" s="537" t="s">
        <v>78</v>
      </c>
      <c r="BF3" s="538" t="s">
        <v>559</v>
      </c>
      <c r="BG3" s="538" t="s">
        <v>99</v>
      </c>
      <c r="BH3" s="538" t="s">
        <v>555</v>
      </c>
      <c r="BI3" s="538" t="s">
        <v>551</v>
      </c>
      <c r="BJ3" s="537" t="s">
        <v>551</v>
      </c>
      <c r="BK3" s="537" t="s">
        <v>89</v>
      </c>
      <c r="BL3" s="538">
        <v>0</v>
      </c>
      <c r="BM3" s="538" t="s">
        <v>555</v>
      </c>
      <c r="BN3" s="538" t="s">
        <v>551</v>
      </c>
      <c r="BO3" s="538" t="s">
        <v>551</v>
      </c>
      <c r="BP3" s="537" t="s">
        <v>89</v>
      </c>
      <c r="BQ3" s="538">
        <v>0</v>
      </c>
      <c r="BR3" s="538" t="s">
        <v>555</v>
      </c>
      <c r="BS3" s="538" t="s">
        <v>551</v>
      </c>
      <c r="BT3" s="538" t="s">
        <v>551</v>
      </c>
      <c r="BU3" s="539" t="s">
        <v>99</v>
      </c>
      <c r="BV3" s="538" t="s">
        <v>551</v>
      </c>
      <c r="BW3" s="541" t="s">
        <v>99</v>
      </c>
      <c r="BX3" s="537" t="s">
        <v>551</v>
      </c>
      <c r="BY3" s="541" t="s">
        <v>99</v>
      </c>
      <c r="BZ3" s="537" t="s">
        <v>551</v>
      </c>
      <c r="CA3" s="537" t="s">
        <v>99</v>
      </c>
      <c r="CB3" s="537" t="s">
        <v>551</v>
      </c>
      <c r="CC3" s="537" t="s">
        <v>96</v>
      </c>
      <c r="CD3" s="537" t="s">
        <v>96</v>
      </c>
      <c r="CE3" s="537" t="s">
        <v>96</v>
      </c>
      <c r="CF3" s="537" t="s">
        <v>551</v>
      </c>
      <c r="CG3" s="262"/>
      <c r="CH3" s="542"/>
      <c r="CI3" s="543" t="s">
        <v>78</v>
      </c>
      <c r="CJ3" s="543" t="s">
        <v>78</v>
      </c>
      <c r="CK3" s="543" t="s">
        <v>78</v>
      </c>
      <c r="CL3" s="543" t="s">
        <v>89</v>
      </c>
      <c r="CM3" s="543" t="s">
        <v>78</v>
      </c>
      <c r="CN3" s="543" t="s">
        <v>78</v>
      </c>
      <c r="CO3" s="543" t="s">
        <v>89</v>
      </c>
      <c r="CP3" s="543" t="s">
        <v>89</v>
      </c>
      <c r="CQ3" s="543" t="s">
        <v>89</v>
      </c>
      <c r="CR3" s="543" t="s">
        <v>78</v>
      </c>
      <c r="CS3" s="543" t="s">
        <v>89</v>
      </c>
      <c r="CT3" s="543" t="s">
        <v>89</v>
      </c>
      <c r="CU3" s="542"/>
      <c r="CV3" s="543" t="s">
        <v>78</v>
      </c>
      <c r="CW3" s="543" t="s">
        <v>78</v>
      </c>
      <c r="CX3" s="543" t="s">
        <v>78</v>
      </c>
      <c r="CY3" s="543" t="s">
        <v>89</v>
      </c>
      <c r="CZ3" s="543" t="s">
        <v>78</v>
      </c>
      <c r="DA3" s="543" t="s">
        <v>78</v>
      </c>
      <c r="DB3" s="543" t="s">
        <v>89</v>
      </c>
      <c r="DC3" s="543" t="s">
        <v>89</v>
      </c>
      <c r="DD3" s="543" t="s">
        <v>89</v>
      </c>
      <c r="DE3" s="543" t="s">
        <v>78</v>
      </c>
      <c r="DF3" s="543" t="s">
        <v>89</v>
      </c>
      <c r="DG3" s="543" t="s">
        <v>89</v>
      </c>
      <c r="DH3" s="544"/>
      <c r="DI3" s="543" t="s">
        <v>78</v>
      </c>
      <c r="DJ3" s="543" t="s">
        <v>78</v>
      </c>
      <c r="DK3" s="543" t="s">
        <v>78</v>
      </c>
      <c r="DL3" s="543" t="s">
        <v>89</v>
      </c>
      <c r="DM3" s="543" t="s">
        <v>78</v>
      </c>
      <c r="DN3" s="543" t="s">
        <v>78</v>
      </c>
      <c r="DO3" s="543" t="s">
        <v>89</v>
      </c>
      <c r="DP3" s="543" t="s">
        <v>89</v>
      </c>
      <c r="DQ3" s="543" t="s">
        <v>89</v>
      </c>
      <c r="DR3" s="543" t="s">
        <v>78</v>
      </c>
      <c r="DS3" s="543" t="s">
        <v>89</v>
      </c>
      <c r="DT3" s="543" t="s">
        <v>89</v>
      </c>
      <c r="DU3" s="544"/>
      <c r="DV3" s="543" t="s">
        <v>78</v>
      </c>
      <c r="DW3" s="543" t="s">
        <v>89</v>
      </c>
      <c r="DX3" s="543" t="s">
        <v>78</v>
      </c>
      <c r="DY3" s="543" t="s">
        <v>89</v>
      </c>
      <c r="DZ3" s="543" t="s">
        <v>89</v>
      </c>
      <c r="EA3" s="543" t="s">
        <v>78</v>
      </c>
      <c r="EB3" s="543" t="s">
        <v>89</v>
      </c>
      <c r="EC3" s="543" t="s">
        <v>89</v>
      </c>
      <c r="ED3" s="543" t="s">
        <v>89</v>
      </c>
      <c r="EE3" s="543" t="s">
        <v>89</v>
      </c>
      <c r="EF3" s="543" t="s">
        <v>89</v>
      </c>
      <c r="EG3" s="543" t="s">
        <v>89</v>
      </c>
      <c r="EH3" s="543" t="s">
        <v>551</v>
      </c>
      <c r="EI3" s="545"/>
      <c r="EJ3" s="546" t="s">
        <v>89</v>
      </c>
      <c r="EK3" s="546" t="s">
        <v>551</v>
      </c>
      <c r="EL3" s="546" t="s">
        <v>551</v>
      </c>
      <c r="EM3" s="546" t="s">
        <v>551</v>
      </c>
      <c r="EN3" s="546" t="s">
        <v>551</v>
      </c>
      <c r="EO3" s="546" t="s">
        <v>78</v>
      </c>
      <c r="EP3" s="546" t="s">
        <v>560</v>
      </c>
      <c r="EQ3" s="546" t="s">
        <v>561</v>
      </c>
      <c r="ER3" s="546" t="s">
        <v>89</v>
      </c>
      <c r="ES3" s="546" t="s">
        <v>96</v>
      </c>
      <c r="ET3" s="546" t="s">
        <v>78</v>
      </c>
      <c r="EU3" s="546" t="s">
        <v>562</v>
      </c>
      <c r="EV3" s="546" t="s">
        <v>89</v>
      </c>
      <c r="EW3" s="546" t="s">
        <v>551</v>
      </c>
      <c r="EX3" s="546" t="s">
        <v>551</v>
      </c>
      <c r="EY3" s="546" t="s">
        <v>551</v>
      </c>
      <c r="EZ3" s="546" t="s">
        <v>551</v>
      </c>
      <c r="FA3" s="546" t="s">
        <v>551</v>
      </c>
      <c r="FB3" s="546" t="s">
        <v>551</v>
      </c>
      <c r="FC3" s="546" t="s">
        <v>551</v>
      </c>
      <c r="FD3" s="546" t="s">
        <v>551</v>
      </c>
      <c r="FE3" s="546" t="s">
        <v>551</v>
      </c>
      <c r="FF3" s="550"/>
      <c r="FG3" s="546" t="s">
        <v>89</v>
      </c>
      <c r="FH3" s="546" t="s">
        <v>551</v>
      </c>
      <c r="FI3" s="546" t="s">
        <v>551</v>
      </c>
      <c r="FJ3" s="546" t="s">
        <v>89</v>
      </c>
      <c r="FK3" s="546" t="s">
        <v>551</v>
      </c>
      <c r="FL3" s="546" t="s">
        <v>551</v>
      </c>
      <c r="FM3" s="546" t="s">
        <v>89</v>
      </c>
      <c r="FN3" s="546" t="s">
        <v>551</v>
      </c>
      <c r="FO3" s="546" t="s">
        <v>551</v>
      </c>
      <c r="FP3" s="547"/>
      <c r="FQ3" s="546" t="s">
        <v>89</v>
      </c>
      <c r="FR3" s="546" t="s">
        <v>89</v>
      </c>
      <c r="FS3" s="546" t="s">
        <v>96</v>
      </c>
      <c r="FT3" s="546" t="s">
        <v>96</v>
      </c>
      <c r="FU3" s="547"/>
      <c r="FV3" s="546" t="s">
        <v>78</v>
      </c>
      <c r="FW3" s="546" t="s">
        <v>78</v>
      </c>
      <c r="FX3" s="546" t="s">
        <v>78</v>
      </c>
      <c r="FY3" s="546" t="s">
        <v>89</v>
      </c>
      <c r="FZ3" s="546" t="s">
        <v>78</v>
      </c>
      <c r="GA3" s="546" t="s">
        <v>78</v>
      </c>
      <c r="GB3" s="546" t="s">
        <v>89</v>
      </c>
      <c r="GC3" s="546" t="s">
        <v>89</v>
      </c>
      <c r="GD3" s="546" t="s">
        <v>89</v>
      </c>
      <c r="GE3" s="546" t="s">
        <v>89</v>
      </c>
      <c r="GF3" s="546" t="s">
        <v>96</v>
      </c>
      <c r="GG3" s="546" t="s">
        <v>563</v>
      </c>
      <c r="GH3" s="546" t="s">
        <v>564</v>
      </c>
      <c r="GI3" s="546" t="s">
        <v>565</v>
      </c>
      <c r="GJ3" s="547"/>
      <c r="GK3" s="546">
        <v>2008</v>
      </c>
      <c r="GL3" s="546" t="s">
        <v>78</v>
      </c>
      <c r="GM3" s="546" t="s">
        <v>89</v>
      </c>
      <c r="GN3" s="546" t="s">
        <v>78</v>
      </c>
      <c r="GO3" s="546" t="s">
        <v>89</v>
      </c>
      <c r="GP3" s="546" t="s">
        <v>551</v>
      </c>
      <c r="GQ3" s="555"/>
      <c r="GR3" s="548" t="s">
        <v>96</v>
      </c>
      <c r="GS3" s="549"/>
      <c r="GT3" s="548" t="s">
        <v>96</v>
      </c>
      <c r="GU3" s="548" t="s">
        <v>96</v>
      </c>
      <c r="GV3" s="548" t="s">
        <v>96</v>
      </c>
      <c r="GW3" s="548" t="s">
        <v>96</v>
      </c>
      <c r="GX3" s="548" t="s">
        <v>96</v>
      </c>
      <c r="GY3" s="548" t="s">
        <v>96</v>
      </c>
      <c r="GZ3" s="548" t="s">
        <v>96</v>
      </c>
      <c r="HA3" s="548" t="s">
        <v>96</v>
      </c>
      <c r="HB3" s="548" t="s">
        <v>96</v>
      </c>
      <c r="HC3" s="548" t="s">
        <v>96</v>
      </c>
      <c r="HD3" s="548" t="s">
        <v>566</v>
      </c>
      <c r="HE3" s="549"/>
      <c r="HF3" s="548" t="s">
        <v>89</v>
      </c>
      <c r="HG3" s="548" t="s">
        <v>96</v>
      </c>
      <c r="HH3" s="551" t="s">
        <v>567</v>
      </c>
      <c r="HI3" s="158" t="s">
        <v>497</v>
      </c>
      <c r="HJ3" s="1112"/>
      <c r="HK3" s="112"/>
    </row>
    <row r="4" spans="1:219" ht="39.950000000000003" customHeight="1">
      <c r="A4" s="263" t="s">
        <v>498</v>
      </c>
      <c r="B4" s="154"/>
      <c r="C4" s="536" t="s">
        <v>89</v>
      </c>
      <c r="D4" s="536" t="s">
        <v>96</v>
      </c>
      <c r="E4" s="557"/>
      <c r="F4" s="536" t="s">
        <v>96</v>
      </c>
      <c r="G4" s="536" t="s">
        <v>551</v>
      </c>
      <c r="H4" s="536" t="s">
        <v>96</v>
      </c>
      <c r="I4" s="536" t="s">
        <v>551</v>
      </c>
      <c r="J4" s="536" t="s">
        <v>96</v>
      </c>
      <c r="K4" s="536" t="s">
        <v>551</v>
      </c>
      <c r="L4" s="536" t="s">
        <v>96</v>
      </c>
      <c r="M4" s="536" t="s">
        <v>551</v>
      </c>
      <c r="N4" s="536" t="s">
        <v>96</v>
      </c>
      <c r="O4" s="536" t="s">
        <v>551</v>
      </c>
      <c r="P4" s="536" t="s">
        <v>96</v>
      </c>
      <c r="Q4" s="536" t="s">
        <v>551</v>
      </c>
      <c r="R4" s="536" t="s">
        <v>96</v>
      </c>
      <c r="S4" s="536" t="s">
        <v>551</v>
      </c>
      <c r="T4" s="536" t="s">
        <v>96</v>
      </c>
      <c r="U4" s="536" t="s">
        <v>551</v>
      </c>
      <c r="V4" s="536" t="s">
        <v>96</v>
      </c>
      <c r="W4" s="536" t="s">
        <v>551</v>
      </c>
      <c r="X4" s="536" t="s">
        <v>96</v>
      </c>
      <c r="Y4" s="536" t="s">
        <v>96</v>
      </c>
      <c r="Z4" s="536" t="s">
        <v>89</v>
      </c>
      <c r="AA4" s="536" t="s">
        <v>96</v>
      </c>
      <c r="AB4" s="536" t="s">
        <v>96</v>
      </c>
      <c r="AC4" s="155"/>
      <c r="AD4" s="537" t="s">
        <v>80</v>
      </c>
      <c r="AE4" s="537" t="s">
        <v>123</v>
      </c>
      <c r="AF4" s="535" t="s">
        <v>96</v>
      </c>
      <c r="AG4" s="535" t="s">
        <v>96</v>
      </c>
      <c r="AH4" s="535" t="s">
        <v>96</v>
      </c>
      <c r="AI4" s="535" t="s">
        <v>89</v>
      </c>
      <c r="AJ4" s="538" t="s">
        <v>89</v>
      </c>
      <c r="AK4" s="538">
        <v>0</v>
      </c>
      <c r="AL4" s="537" t="s">
        <v>555</v>
      </c>
      <c r="AM4" s="537" t="s">
        <v>551</v>
      </c>
      <c r="AN4" s="537" t="s">
        <v>551</v>
      </c>
      <c r="AO4" s="537" t="s">
        <v>89</v>
      </c>
      <c r="AP4" s="537" t="s">
        <v>89</v>
      </c>
      <c r="AQ4" s="537" t="s">
        <v>96</v>
      </c>
      <c r="AR4" s="538">
        <v>0</v>
      </c>
      <c r="AS4" s="538" t="s">
        <v>555</v>
      </c>
      <c r="AT4" s="538" t="s">
        <v>551</v>
      </c>
      <c r="AU4" s="537" t="s">
        <v>551</v>
      </c>
      <c r="AV4" s="537" t="s">
        <v>89</v>
      </c>
      <c r="AW4" s="538" t="s">
        <v>96</v>
      </c>
      <c r="AX4" s="538">
        <v>0</v>
      </c>
      <c r="AY4" s="538" t="s">
        <v>555</v>
      </c>
      <c r="AZ4" s="538" t="s">
        <v>551</v>
      </c>
      <c r="BA4" s="537" t="s">
        <v>551</v>
      </c>
      <c r="BB4" s="539">
        <v>0</v>
      </c>
      <c r="BC4" s="537" t="s">
        <v>551</v>
      </c>
      <c r="BD4" s="540"/>
      <c r="BE4" s="537" t="s">
        <v>78</v>
      </c>
      <c r="BF4" s="538" t="s">
        <v>552</v>
      </c>
      <c r="BG4" s="538">
        <v>12612</v>
      </c>
      <c r="BH4" s="538" t="s">
        <v>555</v>
      </c>
      <c r="BI4" s="538" t="s">
        <v>552</v>
      </c>
      <c r="BJ4" s="537" t="s">
        <v>568</v>
      </c>
      <c r="BK4" s="537" t="s">
        <v>78</v>
      </c>
      <c r="BL4" s="538">
        <v>59562</v>
      </c>
      <c r="BM4" s="538" t="s">
        <v>555</v>
      </c>
      <c r="BN4" s="538" t="s">
        <v>569</v>
      </c>
      <c r="BO4" s="538" t="s">
        <v>570</v>
      </c>
      <c r="BP4" s="537" t="s">
        <v>89</v>
      </c>
      <c r="BQ4" s="538">
        <v>0</v>
      </c>
      <c r="BR4" s="538" t="s">
        <v>555</v>
      </c>
      <c r="BS4" s="538" t="s">
        <v>551</v>
      </c>
      <c r="BT4" s="538" t="s">
        <v>551</v>
      </c>
      <c r="BU4" s="539">
        <v>72174</v>
      </c>
      <c r="BV4" s="538" t="s">
        <v>551</v>
      </c>
      <c r="BW4" s="541">
        <v>0</v>
      </c>
      <c r="BX4" s="537" t="s">
        <v>551</v>
      </c>
      <c r="BY4" s="541" t="s">
        <v>99</v>
      </c>
      <c r="BZ4" s="537" t="s">
        <v>551</v>
      </c>
      <c r="CA4" s="537" t="s">
        <v>99</v>
      </c>
      <c r="CB4" s="537" t="s">
        <v>551</v>
      </c>
      <c r="CC4" s="537" t="s">
        <v>96</v>
      </c>
      <c r="CD4" s="537" t="s">
        <v>96</v>
      </c>
      <c r="CE4" s="537" t="s">
        <v>96</v>
      </c>
      <c r="CF4" s="537" t="s">
        <v>551</v>
      </c>
      <c r="CG4" s="262"/>
      <c r="CH4" s="542"/>
      <c r="CI4" s="543" t="s">
        <v>78</v>
      </c>
      <c r="CJ4" s="543" t="s">
        <v>78</v>
      </c>
      <c r="CK4" s="543" t="s">
        <v>78</v>
      </c>
      <c r="CL4" s="543" t="s">
        <v>89</v>
      </c>
      <c r="CM4" s="543" t="s">
        <v>78</v>
      </c>
      <c r="CN4" s="543" t="s">
        <v>78</v>
      </c>
      <c r="CO4" s="543" t="s">
        <v>89</v>
      </c>
      <c r="CP4" s="543" t="s">
        <v>78</v>
      </c>
      <c r="CQ4" s="543" t="s">
        <v>99</v>
      </c>
      <c r="CR4" s="543" t="s">
        <v>99</v>
      </c>
      <c r="CS4" s="543" t="s">
        <v>89</v>
      </c>
      <c r="CT4" s="543" t="s">
        <v>571</v>
      </c>
      <c r="CU4" s="542"/>
      <c r="CV4" s="543" t="s">
        <v>78</v>
      </c>
      <c r="CW4" s="543" t="s">
        <v>78</v>
      </c>
      <c r="CX4" s="543" t="s">
        <v>78</v>
      </c>
      <c r="CY4" s="543" t="s">
        <v>89</v>
      </c>
      <c r="CZ4" s="543" t="s">
        <v>78</v>
      </c>
      <c r="DA4" s="543" t="s">
        <v>78</v>
      </c>
      <c r="DB4" s="543" t="s">
        <v>89</v>
      </c>
      <c r="DC4" s="543" t="s">
        <v>78</v>
      </c>
      <c r="DD4" s="543" t="s">
        <v>99</v>
      </c>
      <c r="DE4" s="543" t="s">
        <v>99</v>
      </c>
      <c r="DF4" s="543" t="s">
        <v>89</v>
      </c>
      <c r="DG4" s="543" t="s">
        <v>551</v>
      </c>
      <c r="DH4" s="544"/>
      <c r="DI4" s="543" t="s">
        <v>89</v>
      </c>
      <c r="DJ4" s="543" t="s">
        <v>89</v>
      </c>
      <c r="DK4" s="543" t="s">
        <v>89</v>
      </c>
      <c r="DL4" s="543" t="s">
        <v>89</v>
      </c>
      <c r="DM4" s="543" t="s">
        <v>89</v>
      </c>
      <c r="DN4" s="543" t="s">
        <v>89</v>
      </c>
      <c r="DO4" s="543" t="s">
        <v>89</v>
      </c>
      <c r="DP4" s="543" t="s">
        <v>89</v>
      </c>
      <c r="DQ4" s="543" t="s">
        <v>89</v>
      </c>
      <c r="DR4" s="543" t="s">
        <v>89</v>
      </c>
      <c r="DS4" s="543" t="s">
        <v>89</v>
      </c>
      <c r="DT4" s="543" t="s">
        <v>551</v>
      </c>
      <c r="DU4" s="544"/>
      <c r="DV4" s="543" t="s">
        <v>99</v>
      </c>
      <c r="DW4" s="543" t="s">
        <v>99</v>
      </c>
      <c r="DX4" s="543" t="s">
        <v>99</v>
      </c>
      <c r="DY4" s="543" t="s">
        <v>99</v>
      </c>
      <c r="DZ4" s="543" t="s">
        <v>99</v>
      </c>
      <c r="EA4" s="543" t="s">
        <v>99</v>
      </c>
      <c r="EB4" s="543" t="s">
        <v>99</v>
      </c>
      <c r="EC4" s="543" t="s">
        <v>99</v>
      </c>
      <c r="ED4" s="543" t="s">
        <v>99</v>
      </c>
      <c r="EE4" s="543" t="s">
        <v>99</v>
      </c>
      <c r="EF4" s="543" t="s">
        <v>99</v>
      </c>
      <c r="EG4" s="543" t="s">
        <v>551</v>
      </c>
      <c r="EH4" s="543" t="s">
        <v>551</v>
      </c>
      <c r="EI4" s="545"/>
      <c r="EJ4" s="546" t="s">
        <v>78</v>
      </c>
      <c r="EK4" s="546" t="s">
        <v>572</v>
      </c>
      <c r="EL4" s="546" t="s">
        <v>573</v>
      </c>
      <c r="EM4" s="546" t="s">
        <v>78</v>
      </c>
      <c r="EN4" s="546" t="s">
        <v>78</v>
      </c>
      <c r="EO4" s="546" t="s">
        <v>78</v>
      </c>
      <c r="EP4" s="546" t="s">
        <v>560</v>
      </c>
      <c r="EQ4" s="546" t="s">
        <v>574</v>
      </c>
      <c r="ER4" s="546" t="s">
        <v>78</v>
      </c>
      <c r="ES4" s="546" t="s">
        <v>575</v>
      </c>
      <c r="ET4" s="546" t="s">
        <v>89</v>
      </c>
      <c r="EU4" s="546" t="s">
        <v>96</v>
      </c>
      <c r="EV4" s="546" t="s">
        <v>78</v>
      </c>
      <c r="EW4" s="546" t="s">
        <v>576</v>
      </c>
      <c r="EX4" s="546" t="s">
        <v>577</v>
      </c>
      <c r="EY4" s="546" t="s">
        <v>96</v>
      </c>
      <c r="EZ4" s="546" t="s">
        <v>551</v>
      </c>
      <c r="FA4" s="546" t="s">
        <v>551</v>
      </c>
      <c r="FB4" s="546" t="s">
        <v>551</v>
      </c>
      <c r="FC4" s="546" t="s">
        <v>551</v>
      </c>
      <c r="FD4" s="546" t="s">
        <v>551</v>
      </c>
      <c r="FE4" s="546" t="s">
        <v>551</v>
      </c>
      <c r="FF4" s="550"/>
      <c r="FG4" s="546" t="s">
        <v>89</v>
      </c>
      <c r="FH4" s="546" t="s">
        <v>551</v>
      </c>
      <c r="FI4" s="546" t="s">
        <v>551</v>
      </c>
      <c r="FJ4" s="546" t="s">
        <v>89</v>
      </c>
      <c r="FK4" s="546" t="s">
        <v>551</v>
      </c>
      <c r="FL4" s="546" t="s">
        <v>551</v>
      </c>
      <c r="FM4" s="546" t="s">
        <v>89</v>
      </c>
      <c r="FN4" s="546" t="s">
        <v>551</v>
      </c>
      <c r="FO4" s="546" t="s">
        <v>551</v>
      </c>
      <c r="FP4" s="547"/>
      <c r="FQ4" s="546" t="s">
        <v>89</v>
      </c>
      <c r="FR4" s="546" t="s">
        <v>89</v>
      </c>
      <c r="FS4" s="546" t="s">
        <v>96</v>
      </c>
      <c r="FT4" s="546" t="s">
        <v>96</v>
      </c>
      <c r="FU4" s="547"/>
      <c r="FV4" s="546" t="s">
        <v>78</v>
      </c>
      <c r="FW4" s="546" t="s">
        <v>78</v>
      </c>
      <c r="FX4" s="546" t="s">
        <v>78</v>
      </c>
      <c r="FY4" s="546" t="s">
        <v>89</v>
      </c>
      <c r="FZ4" s="546" t="s">
        <v>89</v>
      </c>
      <c r="GA4" s="546" t="s">
        <v>89</v>
      </c>
      <c r="GB4" s="546" t="s">
        <v>89</v>
      </c>
      <c r="GC4" s="546" t="s">
        <v>89</v>
      </c>
      <c r="GD4" s="546" t="s">
        <v>89</v>
      </c>
      <c r="GE4" s="546" t="s">
        <v>89</v>
      </c>
      <c r="GF4" s="546" t="s">
        <v>96</v>
      </c>
      <c r="GG4" s="546">
        <v>2007</v>
      </c>
      <c r="GH4" s="546" t="s">
        <v>578</v>
      </c>
      <c r="GI4" s="546" t="s">
        <v>579</v>
      </c>
      <c r="GJ4" s="547"/>
      <c r="GK4" s="546">
        <v>2008</v>
      </c>
      <c r="GL4" s="546" t="s">
        <v>78</v>
      </c>
      <c r="GM4" s="546" t="s">
        <v>89</v>
      </c>
      <c r="GN4" s="546" t="s">
        <v>89</v>
      </c>
      <c r="GO4" s="546" t="s">
        <v>89</v>
      </c>
      <c r="GP4" s="546" t="s">
        <v>551</v>
      </c>
      <c r="GQ4" s="555"/>
      <c r="GR4" s="548" t="s">
        <v>78</v>
      </c>
      <c r="GS4" s="549"/>
      <c r="GT4" s="548" t="s">
        <v>78</v>
      </c>
      <c r="GU4" s="548" t="s">
        <v>78</v>
      </c>
      <c r="GV4" s="548" t="s">
        <v>78</v>
      </c>
      <c r="GW4" s="548" t="s">
        <v>96</v>
      </c>
      <c r="GX4" s="548" t="s">
        <v>89</v>
      </c>
      <c r="GY4" s="548" t="s">
        <v>89</v>
      </c>
      <c r="GZ4" s="548" t="s">
        <v>96</v>
      </c>
      <c r="HA4" s="548" t="s">
        <v>78</v>
      </c>
      <c r="HB4" s="548" t="s">
        <v>96</v>
      </c>
      <c r="HC4" s="548" t="s">
        <v>555</v>
      </c>
      <c r="HD4" s="548" t="s">
        <v>580</v>
      </c>
      <c r="HE4" s="549"/>
      <c r="HF4" s="548" t="s">
        <v>78</v>
      </c>
      <c r="HG4" s="548" t="s">
        <v>78</v>
      </c>
      <c r="HH4" s="551" t="s">
        <v>551</v>
      </c>
      <c r="HI4" s="158" t="s">
        <v>497</v>
      </c>
      <c r="HJ4" s="112"/>
      <c r="HK4" s="112"/>
    </row>
    <row r="5" spans="1:219" ht="39.950000000000003" customHeight="1">
      <c r="A5" s="263" t="s">
        <v>499</v>
      </c>
      <c r="B5" s="154"/>
      <c r="C5" s="536" t="s">
        <v>89</v>
      </c>
      <c r="D5" s="536" t="s">
        <v>96</v>
      </c>
      <c r="E5" s="557"/>
      <c r="F5" s="536" t="s">
        <v>96</v>
      </c>
      <c r="G5" s="536" t="s">
        <v>551</v>
      </c>
      <c r="H5" s="536" t="s">
        <v>96</v>
      </c>
      <c r="I5" s="536" t="s">
        <v>551</v>
      </c>
      <c r="J5" s="536" t="s">
        <v>96</v>
      </c>
      <c r="K5" s="536" t="s">
        <v>551</v>
      </c>
      <c r="L5" s="536" t="s">
        <v>96</v>
      </c>
      <c r="M5" s="536" t="s">
        <v>551</v>
      </c>
      <c r="N5" s="536" t="s">
        <v>96</v>
      </c>
      <c r="O5" s="536" t="s">
        <v>551</v>
      </c>
      <c r="P5" s="536" t="s">
        <v>96</v>
      </c>
      <c r="Q5" s="536" t="s">
        <v>551</v>
      </c>
      <c r="R5" s="536" t="s">
        <v>96</v>
      </c>
      <c r="S5" s="536" t="s">
        <v>551</v>
      </c>
      <c r="T5" s="536" t="s">
        <v>96</v>
      </c>
      <c r="U5" s="536" t="s">
        <v>551</v>
      </c>
      <c r="V5" s="536" t="s">
        <v>96</v>
      </c>
      <c r="W5" s="536" t="s">
        <v>551</v>
      </c>
      <c r="X5" s="536" t="s">
        <v>96</v>
      </c>
      <c r="Y5" s="536" t="s">
        <v>96</v>
      </c>
      <c r="Z5" s="536" t="s">
        <v>78</v>
      </c>
      <c r="AA5" s="536" t="s">
        <v>581</v>
      </c>
      <c r="AB5" s="536" t="s">
        <v>582</v>
      </c>
      <c r="AC5" s="155"/>
      <c r="AD5" s="537" t="s">
        <v>80</v>
      </c>
      <c r="AE5" s="537" t="s">
        <v>123</v>
      </c>
      <c r="AF5" s="538">
        <v>157104</v>
      </c>
      <c r="AG5" s="535" t="s">
        <v>583</v>
      </c>
      <c r="AH5" s="535" t="s">
        <v>552</v>
      </c>
      <c r="AI5" s="535" t="s">
        <v>89</v>
      </c>
      <c r="AJ5" s="538" t="s">
        <v>89</v>
      </c>
      <c r="AK5" s="538">
        <v>0</v>
      </c>
      <c r="AL5" s="537" t="s">
        <v>555</v>
      </c>
      <c r="AM5" s="537" t="s">
        <v>551</v>
      </c>
      <c r="AN5" s="537" t="s">
        <v>551</v>
      </c>
      <c r="AO5" s="537" t="s">
        <v>89</v>
      </c>
      <c r="AP5" s="537" t="s">
        <v>89</v>
      </c>
      <c r="AQ5" s="537" t="s">
        <v>96</v>
      </c>
      <c r="AR5" s="538">
        <v>0</v>
      </c>
      <c r="AS5" s="538" t="s">
        <v>555</v>
      </c>
      <c r="AT5" s="538" t="s">
        <v>551</v>
      </c>
      <c r="AU5" s="537" t="s">
        <v>551</v>
      </c>
      <c r="AV5" s="537" t="s">
        <v>89</v>
      </c>
      <c r="AW5" s="538" t="s">
        <v>96</v>
      </c>
      <c r="AX5" s="538">
        <v>0</v>
      </c>
      <c r="AY5" s="538" t="s">
        <v>555</v>
      </c>
      <c r="AZ5" s="538" t="s">
        <v>551</v>
      </c>
      <c r="BA5" s="537" t="s">
        <v>551</v>
      </c>
      <c r="BB5" s="539">
        <v>0</v>
      </c>
      <c r="BC5" s="537" t="s">
        <v>551</v>
      </c>
      <c r="BD5" s="540"/>
      <c r="BE5" s="537" t="s">
        <v>89</v>
      </c>
      <c r="BF5" s="538" t="s">
        <v>96</v>
      </c>
      <c r="BG5" s="538">
        <v>0</v>
      </c>
      <c r="BH5" s="538" t="s">
        <v>555</v>
      </c>
      <c r="BI5" s="538" t="s">
        <v>551</v>
      </c>
      <c r="BJ5" s="537" t="s">
        <v>551</v>
      </c>
      <c r="BK5" s="537" t="s">
        <v>78</v>
      </c>
      <c r="BL5" s="538">
        <v>77410</v>
      </c>
      <c r="BM5" s="538" t="s">
        <v>555</v>
      </c>
      <c r="BN5" s="538" t="s">
        <v>584</v>
      </c>
      <c r="BO5" s="538" t="s">
        <v>585</v>
      </c>
      <c r="BP5" s="537" t="s">
        <v>89</v>
      </c>
      <c r="BQ5" s="538">
        <v>0</v>
      </c>
      <c r="BR5" s="538" t="s">
        <v>555</v>
      </c>
      <c r="BS5" s="538" t="s">
        <v>551</v>
      </c>
      <c r="BT5" s="538" t="s">
        <v>551</v>
      </c>
      <c r="BU5" s="539">
        <v>77410</v>
      </c>
      <c r="BV5" s="538" t="s">
        <v>551</v>
      </c>
      <c r="BW5" s="541">
        <v>0</v>
      </c>
      <c r="BX5" s="537" t="s">
        <v>551</v>
      </c>
      <c r="BY5" s="541">
        <v>0.49273092982992156</v>
      </c>
      <c r="BZ5" s="537" t="s">
        <v>586</v>
      </c>
      <c r="CA5" s="537" t="s">
        <v>78</v>
      </c>
      <c r="CB5" s="537" t="s">
        <v>551</v>
      </c>
      <c r="CC5" s="537" t="s">
        <v>96</v>
      </c>
      <c r="CD5" s="537" t="s">
        <v>96</v>
      </c>
      <c r="CE5" s="537" t="s">
        <v>96</v>
      </c>
      <c r="CF5" s="537" t="s">
        <v>587</v>
      </c>
      <c r="CG5" s="262"/>
      <c r="CH5" s="542"/>
      <c r="CI5" s="543" t="s">
        <v>78</v>
      </c>
      <c r="CJ5" s="543" t="s">
        <v>89</v>
      </c>
      <c r="CK5" s="543" t="s">
        <v>89</v>
      </c>
      <c r="CL5" s="543" t="s">
        <v>89</v>
      </c>
      <c r="CM5" s="543" t="s">
        <v>78</v>
      </c>
      <c r="CN5" s="543" t="s">
        <v>78</v>
      </c>
      <c r="CO5" s="543" t="s">
        <v>89</v>
      </c>
      <c r="CP5" s="543" t="s">
        <v>78</v>
      </c>
      <c r="CQ5" s="543" t="s">
        <v>78</v>
      </c>
      <c r="CR5" s="543" t="s">
        <v>78</v>
      </c>
      <c r="CS5" s="543" t="s">
        <v>89</v>
      </c>
      <c r="CT5" s="543" t="s">
        <v>588</v>
      </c>
      <c r="CU5" s="542"/>
      <c r="CV5" s="543" t="s">
        <v>89</v>
      </c>
      <c r="CW5" s="543" t="s">
        <v>89</v>
      </c>
      <c r="CX5" s="543" t="s">
        <v>89</v>
      </c>
      <c r="CY5" s="543" t="s">
        <v>89</v>
      </c>
      <c r="CZ5" s="543" t="s">
        <v>89</v>
      </c>
      <c r="DA5" s="543" t="s">
        <v>89</v>
      </c>
      <c r="DB5" s="543" t="s">
        <v>89</v>
      </c>
      <c r="DC5" s="543" t="s">
        <v>89</v>
      </c>
      <c r="DD5" s="543" t="s">
        <v>78</v>
      </c>
      <c r="DE5" s="543" t="s">
        <v>78</v>
      </c>
      <c r="DF5" s="543" t="s">
        <v>89</v>
      </c>
      <c r="DG5" s="543" t="s">
        <v>551</v>
      </c>
      <c r="DH5" s="544"/>
      <c r="DI5" s="543" t="s">
        <v>89</v>
      </c>
      <c r="DJ5" s="543" t="s">
        <v>89</v>
      </c>
      <c r="DK5" s="543" t="s">
        <v>89</v>
      </c>
      <c r="DL5" s="543" t="s">
        <v>89</v>
      </c>
      <c r="DM5" s="543" t="s">
        <v>89</v>
      </c>
      <c r="DN5" s="543" t="s">
        <v>89</v>
      </c>
      <c r="DO5" s="543" t="s">
        <v>89</v>
      </c>
      <c r="DP5" s="543" t="s">
        <v>89</v>
      </c>
      <c r="DQ5" s="543" t="s">
        <v>89</v>
      </c>
      <c r="DR5" s="543" t="s">
        <v>89</v>
      </c>
      <c r="DS5" s="543" t="s">
        <v>89</v>
      </c>
      <c r="DT5" s="543" t="s">
        <v>551</v>
      </c>
      <c r="DU5" s="544"/>
      <c r="DV5" s="543" t="s">
        <v>89</v>
      </c>
      <c r="DW5" s="543" t="s">
        <v>89</v>
      </c>
      <c r="DX5" s="543" t="s">
        <v>89</v>
      </c>
      <c r="DY5" s="543" t="s">
        <v>89</v>
      </c>
      <c r="DZ5" s="543" t="s">
        <v>89</v>
      </c>
      <c r="EA5" s="543" t="s">
        <v>78</v>
      </c>
      <c r="EB5" s="543" t="s">
        <v>89</v>
      </c>
      <c r="EC5" s="543" t="s">
        <v>89</v>
      </c>
      <c r="ED5" s="543" t="s">
        <v>89</v>
      </c>
      <c r="EE5" s="543" t="s">
        <v>89</v>
      </c>
      <c r="EF5" s="543" t="s">
        <v>89</v>
      </c>
      <c r="EG5" s="543" t="s">
        <v>551</v>
      </c>
      <c r="EH5" s="543" t="s">
        <v>551</v>
      </c>
      <c r="EI5" s="545"/>
      <c r="EJ5" s="546" t="s">
        <v>89</v>
      </c>
      <c r="EK5" s="546" t="s">
        <v>551</v>
      </c>
      <c r="EL5" s="546" t="s">
        <v>551</v>
      </c>
      <c r="EM5" s="546" t="s">
        <v>551</v>
      </c>
      <c r="EN5" s="546" t="s">
        <v>551</v>
      </c>
      <c r="EO5" s="546" t="s">
        <v>78</v>
      </c>
      <c r="EP5" s="546" t="s">
        <v>589</v>
      </c>
      <c r="EQ5" s="546" t="s">
        <v>590</v>
      </c>
      <c r="ER5" s="546" t="s">
        <v>78</v>
      </c>
      <c r="ES5" s="546" t="s">
        <v>591</v>
      </c>
      <c r="ET5" s="546" t="s">
        <v>78</v>
      </c>
      <c r="EU5" s="546" t="s">
        <v>592</v>
      </c>
      <c r="EV5" s="546" t="s">
        <v>78</v>
      </c>
      <c r="EW5" s="546" t="s">
        <v>593</v>
      </c>
      <c r="EX5" s="546" t="s">
        <v>594</v>
      </c>
      <c r="EY5" s="546" t="s">
        <v>595</v>
      </c>
      <c r="EZ5" s="546" t="s">
        <v>551</v>
      </c>
      <c r="FA5" s="546" t="s">
        <v>551</v>
      </c>
      <c r="FB5" s="546" t="s">
        <v>551</v>
      </c>
      <c r="FC5" s="546" t="s">
        <v>551</v>
      </c>
      <c r="FD5" s="546" t="s">
        <v>551</v>
      </c>
      <c r="FE5" s="546" t="s">
        <v>551</v>
      </c>
      <c r="FF5" s="550"/>
      <c r="FG5" s="546" t="s">
        <v>89</v>
      </c>
      <c r="FH5" s="546" t="s">
        <v>551</v>
      </c>
      <c r="FI5" s="546" t="s">
        <v>551</v>
      </c>
      <c r="FJ5" s="546" t="s">
        <v>89</v>
      </c>
      <c r="FK5" s="546" t="s">
        <v>551</v>
      </c>
      <c r="FL5" s="546" t="s">
        <v>551</v>
      </c>
      <c r="FM5" s="546" t="s">
        <v>78</v>
      </c>
      <c r="FN5" s="546" t="s">
        <v>595</v>
      </c>
      <c r="FO5" s="546" t="s">
        <v>78</v>
      </c>
      <c r="FP5" s="547"/>
      <c r="FQ5" s="546" t="s">
        <v>89</v>
      </c>
      <c r="FR5" s="546" t="s">
        <v>89</v>
      </c>
      <c r="FS5" s="546" t="s">
        <v>96</v>
      </c>
      <c r="FT5" s="546" t="s">
        <v>96</v>
      </c>
      <c r="FU5" s="547"/>
      <c r="FV5" s="546" t="s">
        <v>89</v>
      </c>
      <c r="FW5" s="546" t="s">
        <v>89</v>
      </c>
      <c r="FX5" s="546" t="s">
        <v>89</v>
      </c>
      <c r="FY5" s="546" t="s">
        <v>89</v>
      </c>
      <c r="FZ5" s="546" t="s">
        <v>89</v>
      </c>
      <c r="GA5" s="546" t="s">
        <v>89</v>
      </c>
      <c r="GB5" s="546" t="s">
        <v>89</v>
      </c>
      <c r="GC5" s="546" t="s">
        <v>89</v>
      </c>
      <c r="GD5" s="546" t="s">
        <v>89</v>
      </c>
      <c r="GE5" s="546" t="s">
        <v>89</v>
      </c>
      <c r="GF5" s="546" t="s">
        <v>96</v>
      </c>
      <c r="GG5" s="546">
        <v>2011</v>
      </c>
      <c r="GH5" s="546" t="s">
        <v>596</v>
      </c>
      <c r="GI5" s="546" t="s">
        <v>551</v>
      </c>
      <c r="GJ5" s="547"/>
      <c r="GK5" s="546">
        <v>2003</v>
      </c>
      <c r="GL5" s="546" t="s">
        <v>78</v>
      </c>
      <c r="GM5" s="546" t="s">
        <v>78</v>
      </c>
      <c r="GN5" s="546" t="s">
        <v>89</v>
      </c>
      <c r="GO5" s="546" t="s">
        <v>89</v>
      </c>
      <c r="GP5" s="546" t="s">
        <v>597</v>
      </c>
      <c r="GQ5" s="555"/>
      <c r="GR5" s="548" t="s">
        <v>96</v>
      </c>
      <c r="GS5" s="549"/>
      <c r="GT5" s="548" t="s">
        <v>96</v>
      </c>
      <c r="GU5" s="548" t="s">
        <v>96</v>
      </c>
      <c r="GV5" s="548" t="s">
        <v>96</v>
      </c>
      <c r="GW5" s="548" t="s">
        <v>96</v>
      </c>
      <c r="GX5" s="548" t="s">
        <v>96</v>
      </c>
      <c r="GY5" s="548" t="s">
        <v>96</v>
      </c>
      <c r="GZ5" s="548" t="s">
        <v>96</v>
      </c>
      <c r="HA5" s="548" t="s">
        <v>96</v>
      </c>
      <c r="HB5" s="548" t="s">
        <v>96</v>
      </c>
      <c r="HC5" s="548" t="s">
        <v>96</v>
      </c>
      <c r="HD5" s="548" t="s">
        <v>96</v>
      </c>
      <c r="HE5" s="549"/>
      <c r="HF5" s="548" t="s">
        <v>96</v>
      </c>
      <c r="HG5" s="548" t="s">
        <v>96</v>
      </c>
      <c r="HH5" s="551" t="s">
        <v>598</v>
      </c>
      <c r="HI5" s="158" t="s">
        <v>497</v>
      </c>
    </row>
    <row r="6" spans="1:219" ht="39.950000000000003" customHeight="1">
      <c r="A6" s="263" t="s">
        <v>500</v>
      </c>
      <c r="B6" s="154"/>
      <c r="C6" s="536" t="s">
        <v>78</v>
      </c>
      <c r="D6" s="536" t="s">
        <v>599</v>
      </c>
      <c r="E6" s="557"/>
      <c r="F6" s="536" t="s">
        <v>78</v>
      </c>
      <c r="G6" s="536" t="s">
        <v>600</v>
      </c>
      <c r="H6" s="536" t="s">
        <v>78</v>
      </c>
      <c r="I6" s="536" t="s">
        <v>601</v>
      </c>
      <c r="J6" s="536" t="s">
        <v>89</v>
      </c>
      <c r="K6" s="536" t="s">
        <v>551</v>
      </c>
      <c r="L6" s="536" t="s">
        <v>78</v>
      </c>
      <c r="M6" s="536" t="s">
        <v>602</v>
      </c>
      <c r="N6" s="536" t="s">
        <v>78</v>
      </c>
      <c r="O6" s="536" t="s">
        <v>552</v>
      </c>
      <c r="P6" s="536" t="s">
        <v>78</v>
      </c>
      <c r="Q6" s="536" t="s">
        <v>603</v>
      </c>
      <c r="R6" s="536" t="s">
        <v>78</v>
      </c>
      <c r="S6" s="536" t="s">
        <v>604</v>
      </c>
      <c r="T6" s="536" t="s">
        <v>89</v>
      </c>
      <c r="U6" s="536" t="s">
        <v>551</v>
      </c>
      <c r="V6" s="536" t="s">
        <v>78</v>
      </c>
      <c r="W6" s="536" t="s">
        <v>605</v>
      </c>
      <c r="X6" s="536" t="s">
        <v>82</v>
      </c>
      <c r="Y6" s="536" t="s">
        <v>78</v>
      </c>
      <c r="Z6" s="536" t="s">
        <v>78</v>
      </c>
      <c r="AA6" s="536" t="s">
        <v>606</v>
      </c>
      <c r="AB6" s="536" t="s">
        <v>607</v>
      </c>
      <c r="AC6" s="155"/>
      <c r="AD6" s="537" t="s">
        <v>104</v>
      </c>
      <c r="AE6" s="537" t="s">
        <v>102</v>
      </c>
      <c r="AF6" s="538">
        <v>47000000</v>
      </c>
      <c r="AG6" s="535" t="s">
        <v>608</v>
      </c>
      <c r="AH6" s="535" t="s">
        <v>609</v>
      </c>
      <c r="AI6" s="535" t="s">
        <v>78</v>
      </c>
      <c r="AJ6" s="538" t="s">
        <v>78</v>
      </c>
      <c r="AK6" s="538">
        <v>5333333</v>
      </c>
      <c r="AL6" s="537" t="s">
        <v>610</v>
      </c>
      <c r="AM6" s="537" t="s">
        <v>611</v>
      </c>
      <c r="AN6" s="537" t="s">
        <v>551</v>
      </c>
      <c r="AO6" s="537" t="s">
        <v>78</v>
      </c>
      <c r="AP6" s="537" t="s">
        <v>89</v>
      </c>
      <c r="AQ6" s="537" t="s">
        <v>96</v>
      </c>
      <c r="AR6" s="538">
        <v>0</v>
      </c>
      <c r="AS6" s="538" t="s">
        <v>610</v>
      </c>
      <c r="AT6" s="538" t="s">
        <v>612</v>
      </c>
      <c r="AU6" s="537" t="s">
        <v>551</v>
      </c>
      <c r="AV6" s="537" t="s">
        <v>78</v>
      </c>
      <c r="AW6" s="538" t="s">
        <v>613</v>
      </c>
      <c r="AX6" s="538">
        <v>35690361</v>
      </c>
      <c r="AY6" s="538" t="s">
        <v>610</v>
      </c>
      <c r="AZ6" s="538" t="s">
        <v>612</v>
      </c>
      <c r="BA6" s="537" t="s">
        <v>551</v>
      </c>
      <c r="BB6" s="539">
        <v>35690361</v>
      </c>
      <c r="BC6" s="537" t="s">
        <v>551</v>
      </c>
      <c r="BD6" s="540"/>
      <c r="BE6" s="537" t="s">
        <v>78</v>
      </c>
      <c r="BF6" s="538" t="s">
        <v>614</v>
      </c>
      <c r="BG6" s="538">
        <v>3846153</v>
      </c>
      <c r="BH6" s="538" t="s">
        <v>610</v>
      </c>
      <c r="BI6" s="538" t="s">
        <v>612</v>
      </c>
      <c r="BJ6" s="537" t="s">
        <v>551</v>
      </c>
      <c r="BK6" s="537" t="s">
        <v>89</v>
      </c>
      <c r="BL6" s="538">
        <v>0</v>
      </c>
      <c r="BM6" s="538" t="s">
        <v>610</v>
      </c>
      <c r="BN6" s="538" t="s">
        <v>551</v>
      </c>
      <c r="BO6" s="538" t="s">
        <v>551</v>
      </c>
      <c r="BP6" s="537" t="s">
        <v>89</v>
      </c>
      <c r="BQ6" s="538">
        <v>0</v>
      </c>
      <c r="BR6" s="538" t="s">
        <v>610</v>
      </c>
      <c r="BS6" s="538" t="s">
        <v>551</v>
      </c>
      <c r="BT6" s="538" t="s">
        <v>551</v>
      </c>
      <c r="BU6" s="539">
        <v>3846153</v>
      </c>
      <c r="BV6" s="538" t="s">
        <v>551</v>
      </c>
      <c r="BW6" s="541">
        <v>0.90271896505594806</v>
      </c>
      <c r="BX6" s="537" t="s">
        <v>551</v>
      </c>
      <c r="BY6" s="541">
        <v>0.84120242553191493</v>
      </c>
      <c r="BZ6" s="537" t="s">
        <v>551</v>
      </c>
      <c r="CA6" s="537" t="s">
        <v>89</v>
      </c>
      <c r="CB6" s="537" t="s">
        <v>551</v>
      </c>
      <c r="CC6" s="537" t="s">
        <v>77</v>
      </c>
      <c r="CD6" s="537" t="s">
        <v>615</v>
      </c>
      <c r="CE6" s="537" t="s">
        <v>89</v>
      </c>
      <c r="CF6" s="537" t="s">
        <v>551</v>
      </c>
      <c r="CG6" s="262"/>
      <c r="CH6" s="542"/>
      <c r="CI6" s="543" t="s">
        <v>78</v>
      </c>
      <c r="CJ6" s="543" t="s">
        <v>78</v>
      </c>
      <c r="CK6" s="543" t="s">
        <v>78</v>
      </c>
      <c r="CL6" s="543" t="s">
        <v>89</v>
      </c>
      <c r="CM6" s="543" t="s">
        <v>89</v>
      </c>
      <c r="CN6" s="543" t="s">
        <v>78</v>
      </c>
      <c r="CO6" s="543" t="s">
        <v>89</v>
      </c>
      <c r="CP6" s="543" t="s">
        <v>78</v>
      </c>
      <c r="CQ6" s="543" t="s">
        <v>78</v>
      </c>
      <c r="CR6" s="543" t="s">
        <v>78</v>
      </c>
      <c r="CS6" s="543" t="s">
        <v>89</v>
      </c>
      <c r="CT6" s="543" t="s">
        <v>551</v>
      </c>
      <c r="CU6" s="542"/>
      <c r="CV6" s="543" t="s">
        <v>78</v>
      </c>
      <c r="CW6" s="543" t="s">
        <v>89</v>
      </c>
      <c r="CX6" s="543" t="s">
        <v>78</v>
      </c>
      <c r="CY6" s="543" t="s">
        <v>78</v>
      </c>
      <c r="CZ6" s="543" t="s">
        <v>78</v>
      </c>
      <c r="DA6" s="543" t="s">
        <v>78</v>
      </c>
      <c r="DB6" s="543" t="s">
        <v>89</v>
      </c>
      <c r="DC6" s="543" t="s">
        <v>89</v>
      </c>
      <c r="DD6" s="543" t="s">
        <v>78</v>
      </c>
      <c r="DE6" s="543" t="s">
        <v>78</v>
      </c>
      <c r="DF6" s="543" t="s">
        <v>89</v>
      </c>
      <c r="DG6" s="543" t="s">
        <v>551</v>
      </c>
      <c r="DH6" s="544"/>
      <c r="DI6" s="543" t="s">
        <v>78</v>
      </c>
      <c r="DJ6" s="543" t="s">
        <v>78</v>
      </c>
      <c r="DK6" s="543" t="s">
        <v>78</v>
      </c>
      <c r="DL6" s="543" t="s">
        <v>78</v>
      </c>
      <c r="DM6" s="543" t="s">
        <v>78</v>
      </c>
      <c r="DN6" s="543" t="s">
        <v>78</v>
      </c>
      <c r="DO6" s="543" t="s">
        <v>89</v>
      </c>
      <c r="DP6" s="543" t="s">
        <v>89</v>
      </c>
      <c r="DQ6" s="543" t="s">
        <v>78</v>
      </c>
      <c r="DR6" s="543" t="s">
        <v>78</v>
      </c>
      <c r="DS6" s="543" t="s">
        <v>89</v>
      </c>
      <c r="DT6" s="543" t="s">
        <v>551</v>
      </c>
      <c r="DU6" s="544"/>
      <c r="DV6" s="543" t="s">
        <v>78</v>
      </c>
      <c r="DW6" s="543" t="s">
        <v>78</v>
      </c>
      <c r="DX6" s="543" t="s">
        <v>78</v>
      </c>
      <c r="DY6" s="543" t="s">
        <v>89</v>
      </c>
      <c r="DZ6" s="543" t="s">
        <v>78</v>
      </c>
      <c r="EA6" s="543" t="s">
        <v>78</v>
      </c>
      <c r="EB6" s="543" t="s">
        <v>89</v>
      </c>
      <c r="EC6" s="543" t="s">
        <v>89</v>
      </c>
      <c r="ED6" s="543" t="s">
        <v>89</v>
      </c>
      <c r="EE6" s="543" t="s">
        <v>89</v>
      </c>
      <c r="EF6" s="543" t="s">
        <v>89</v>
      </c>
      <c r="EG6" s="543" t="s">
        <v>551</v>
      </c>
      <c r="EH6" s="543" t="s">
        <v>616</v>
      </c>
      <c r="EI6" s="545"/>
      <c r="EJ6" s="546" t="s">
        <v>78</v>
      </c>
      <c r="EK6" s="546" t="s">
        <v>617</v>
      </c>
      <c r="EL6" s="1113" t="s">
        <v>618</v>
      </c>
      <c r="EM6" s="546" t="s">
        <v>78</v>
      </c>
      <c r="EN6" s="546" t="s">
        <v>78</v>
      </c>
      <c r="EO6" s="546" t="s">
        <v>78</v>
      </c>
      <c r="EP6" s="546" t="s">
        <v>619</v>
      </c>
      <c r="EQ6" s="546" t="s">
        <v>620</v>
      </c>
      <c r="ER6" s="546" t="s">
        <v>78</v>
      </c>
      <c r="ES6" s="546" t="s">
        <v>621</v>
      </c>
      <c r="ET6" s="546" t="s">
        <v>78</v>
      </c>
      <c r="EU6" s="546" t="s">
        <v>622</v>
      </c>
      <c r="EV6" s="546" t="s">
        <v>78</v>
      </c>
      <c r="EW6" s="546" t="s">
        <v>623</v>
      </c>
      <c r="EX6" s="546" t="s">
        <v>624</v>
      </c>
      <c r="EY6" s="546" t="s">
        <v>96</v>
      </c>
      <c r="EZ6" s="546" t="s">
        <v>625</v>
      </c>
      <c r="FA6" s="546" t="s">
        <v>96</v>
      </c>
      <c r="FB6" s="546" t="s">
        <v>626</v>
      </c>
      <c r="FC6" s="546" t="s">
        <v>551</v>
      </c>
      <c r="FD6" s="546" t="s">
        <v>551</v>
      </c>
      <c r="FE6" s="546" t="s">
        <v>551</v>
      </c>
      <c r="FF6" s="550"/>
      <c r="FG6" s="546" t="s">
        <v>78</v>
      </c>
      <c r="FH6" s="546" t="s">
        <v>627</v>
      </c>
      <c r="FI6" s="546" t="s">
        <v>78</v>
      </c>
      <c r="FJ6" s="546" t="s">
        <v>89</v>
      </c>
      <c r="FK6" s="546" t="s">
        <v>551</v>
      </c>
      <c r="FL6" s="546" t="s">
        <v>551</v>
      </c>
      <c r="FM6" s="546" t="s">
        <v>78</v>
      </c>
      <c r="FN6" s="546" t="s">
        <v>628</v>
      </c>
      <c r="FO6" s="546" t="s">
        <v>78</v>
      </c>
      <c r="FP6" s="547"/>
      <c r="FQ6" s="546" t="s">
        <v>89</v>
      </c>
      <c r="FR6" s="546" t="s">
        <v>89</v>
      </c>
      <c r="FS6" s="546" t="s">
        <v>96</v>
      </c>
      <c r="FT6" s="546" t="s">
        <v>96</v>
      </c>
      <c r="FU6" s="547"/>
      <c r="FV6" s="546" t="s">
        <v>78</v>
      </c>
      <c r="FW6" s="546" t="s">
        <v>78</v>
      </c>
      <c r="FX6" s="546" t="s">
        <v>78</v>
      </c>
      <c r="FY6" s="546" t="s">
        <v>78</v>
      </c>
      <c r="FZ6" s="546" t="s">
        <v>78</v>
      </c>
      <c r="GA6" s="546" t="s">
        <v>78</v>
      </c>
      <c r="GB6" s="546" t="s">
        <v>89</v>
      </c>
      <c r="GC6" s="546" t="s">
        <v>78</v>
      </c>
      <c r="GD6" s="546" t="s">
        <v>89</v>
      </c>
      <c r="GE6" s="546" t="s">
        <v>89</v>
      </c>
      <c r="GF6" s="546" t="s">
        <v>96</v>
      </c>
      <c r="GG6" s="546">
        <v>2011</v>
      </c>
      <c r="GH6" s="546" t="s">
        <v>629</v>
      </c>
      <c r="GI6" s="546" t="s">
        <v>551</v>
      </c>
      <c r="GJ6" s="547"/>
      <c r="GK6" s="546">
        <v>2005</v>
      </c>
      <c r="GL6" s="546" t="s">
        <v>78</v>
      </c>
      <c r="GM6" s="546" t="s">
        <v>89</v>
      </c>
      <c r="GN6" s="546" t="s">
        <v>78</v>
      </c>
      <c r="GO6" s="546" t="s">
        <v>89</v>
      </c>
      <c r="GP6" s="546" t="s">
        <v>551</v>
      </c>
      <c r="GQ6" s="555"/>
      <c r="GR6" s="548" t="s">
        <v>89</v>
      </c>
      <c r="GS6" s="549"/>
      <c r="GT6" s="548" t="s">
        <v>89</v>
      </c>
      <c r="GU6" s="548" t="s">
        <v>96</v>
      </c>
      <c r="GV6" s="548" t="s">
        <v>89</v>
      </c>
      <c r="GW6" s="548" t="s">
        <v>89</v>
      </c>
      <c r="GX6" s="548" t="s">
        <v>89</v>
      </c>
      <c r="GY6" s="548" t="s">
        <v>89</v>
      </c>
      <c r="GZ6" s="548" t="s">
        <v>96</v>
      </c>
      <c r="HA6" s="548" t="s">
        <v>96</v>
      </c>
      <c r="HB6" s="548" t="s">
        <v>96</v>
      </c>
      <c r="HC6" s="548" t="s">
        <v>555</v>
      </c>
      <c r="HD6" s="548" t="s">
        <v>630</v>
      </c>
      <c r="HE6" s="549"/>
      <c r="HF6" s="548" t="s">
        <v>89</v>
      </c>
      <c r="HG6" s="548" t="s">
        <v>89</v>
      </c>
      <c r="HH6" s="551" t="s">
        <v>631</v>
      </c>
      <c r="HI6" s="158" t="s">
        <v>497</v>
      </c>
    </row>
    <row r="7" spans="1:219" ht="39.950000000000003" customHeight="1">
      <c r="A7" s="263" t="s">
        <v>501</v>
      </c>
      <c r="B7" s="154"/>
      <c r="C7" s="536" t="s">
        <v>78</v>
      </c>
      <c r="D7" s="536" t="s">
        <v>632</v>
      </c>
      <c r="E7" s="557"/>
      <c r="F7" s="536" t="s">
        <v>78</v>
      </c>
      <c r="G7" s="536" t="s">
        <v>633</v>
      </c>
      <c r="H7" s="536" t="s">
        <v>78</v>
      </c>
      <c r="I7" s="536" t="s">
        <v>634</v>
      </c>
      <c r="J7" s="536" t="s">
        <v>89</v>
      </c>
      <c r="K7" s="536" t="s">
        <v>551</v>
      </c>
      <c r="L7" s="536" t="s">
        <v>78</v>
      </c>
      <c r="M7" s="536" t="s">
        <v>606</v>
      </c>
      <c r="N7" s="536" t="s">
        <v>78</v>
      </c>
      <c r="O7" s="536" t="s">
        <v>552</v>
      </c>
      <c r="P7" s="536" t="s">
        <v>78</v>
      </c>
      <c r="Q7" s="536" t="s">
        <v>635</v>
      </c>
      <c r="R7" s="536" t="s">
        <v>78</v>
      </c>
      <c r="S7" s="536" t="s">
        <v>636</v>
      </c>
      <c r="T7" s="536" t="s">
        <v>89</v>
      </c>
      <c r="U7" s="536" t="s">
        <v>551</v>
      </c>
      <c r="V7" s="536" t="s">
        <v>78</v>
      </c>
      <c r="W7" s="536" t="s">
        <v>637</v>
      </c>
      <c r="X7" s="536" t="s">
        <v>91</v>
      </c>
      <c r="Y7" s="536" t="s">
        <v>89</v>
      </c>
      <c r="Z7" s="536" t="s">
        <v>78</v>
      </c>
      <c r="AA7" s="536" t="s">
        <v>638</v>
      </c>
      <c r="AB7" s="536" t="s">
        <v>639</v>
      </c>
      <c r="AC7" s="155"/>
      <c r="AD7" s="537" t="s">
        <v>80</v>
      </c>
      <c r="AE7" s="537" t="s">
        <v>123</v>
      </c>
      <c r="AF7" s="538">
        <v>2496520.21</v>
      </c>
      <c r="AG7" s="535" t="s">
        <v>99</v>
      </c>
      <c r="AH7" s="535" t="s">
        <v>640</v>
      </c>
      <c r="AI7" s="535" t="s">
        <v>89</v>
      </c>
      <c r="AJ7" s="538" t="s">
        <v>89</v>
      </c>
      <c r="AK7" s="538">
        <v>0</v>
      </c>
      <c r="AL7" s="537" t="s">
        <v>641</v>
      </c>
      <c r="AM7" s="537" t="s">
        <v>551</v>
      </c>
      <c r="AN7" s="537" t="s">
        <v>551</v>
      </c>
      <c r="AO7" s="537" t="s">
        <v>78</v>
      </c>
      <c r="AP7" s="537" t="s">
        <v>78</v>
      </c>
      <c r="AQ7" s="537" t="s">
        <v>642</v>
      </c>
      <c r="AR7" s="538" t="s">
        <v>99</v>
      </c>
      <c r="AS7" s="538" t="s">
        <v>555</v>
      </c>
      <c r="AT7" s="538" t="s">
        <v>551</v>
      </c>
      <c r="AU7" s="537" t="s">
        <v>643</v>
      </c>
      <c r="AV7" s="537" t="s">
        <v>89</v>
      </c>
      <c r="AW7" s="538" t="s">
        <v>96</v>
      </c>
      <c r="AX7" s="538">
        <v>0</v>
      </c>
      <c r="AY7" s="538" t="s">
        <v>555</v>
      </c>
      <c r="AZ7" s="538" t="s">
        <v>551</v>
      </c>
      <c r="BA7" s="537" t="s">
        <v>551</v>
      </c>
      <c r="BB7" s="539" t="s">
        <v>99</v>
      </c>
      <c r="BC7" s="537" t="s">
        <v>551</v>
      </c>
      <c r="BD7" s="540"/>
      <c r="BE7" s="537" t="s">
        <v>78</v>
      </c>
      <c r="BF7" s="538" t="s">
        <v>552</v>
      </c>
      <c r="BG7" s="538">
        <v>500000</v>
      </c>
      <c r="BH7" s="538" t="s">
        <v>555</v>
      </c>
      <c r="BI7" s="538" t="s">
        <v>644</v>
      </c>
      <c r="BJ7" s="537" t="s">
        <v>645</v>
      </c>
      <c r="BK7" s="537" t="s">
        <v>89</v>
      </c>
      <c r="BL7" s="538">
        <v>0</v>
      </c>
      <c r="BM7" s="538" t="s">
        <v>555</v>
      </c>
      <c r="BN7" s="538" t="s">
        <v>551</v>
      </c>
      <c r="BO7" s="538" t="s">
        <v>551</v>
      </c>
      <c r="BP7" s="537" t="s">
        <v>99</v>
      </c>
      <c r="BQ7" s="538" t="s">
        <v>551</v>
      </c>
      <c r="BR7" s="538" t="s">
        <v>555</v>
      </c>
      <c r="BS7" s="538" t="s">
        <v>551</v>
      </c>
      <c r="BT7" s="538" t="s">
        <v>551</v>
      </c>
      <c r="BU7" s="539">
        <v>500000</v>
      </c>
      <c r="BV7" s="538" t="s">
        <v>551</v>
      </c>
      <c r="BW7" s="541" t="s">
        <v>99</v>
      </c>
      <c r="BX7" s="537" t="s">
        <v>646</v>
      </c>
      <c r="BY7" s="541" t="s">
        <v>99</v>
      </c>
      <c r="BZ7" s="537" t="s">
        <v>551</v>
      </c>
      <c r="CA7" s="537" t="s">
        <v>78</v>
      </c>
      <c r="CB7" s="537" t="s">
        <v>551</v>
      </c>
      <c r="CC7" s="537" t="s">
        <v>96</v>
      </c>
      <c r="CD7" s="537" t="s">
        <v>647</v>
      </c>
      <c r="CE7" s="537" t="s">
        <v>96</v>
      </c>
      <c r="CF7" s="537" t="s">
        <v>648</v>
      </c>
      <c r="CG7" s="262"/>
      <c r="CH7" s="542"/>
      <c r="CI7" s="543" t="s">
        <v>78</v>
      </c>
      <c r="CJ7" s="543" t="s">
        <v>78</v>
      </c>
      <c r="CK7" s="543" t="s">
        <v>78</v>
      </c>
      <c r="CL7" s="543" t="s">
        <v>78</v>
      </c>
      <c r="CM7" s="543" t="s">
        <v>78</v>
      </c>
      <c r="CN7" s="543" t="s">
        <v>78</v>
      </c>
      <c r="CO7" s="543" t="s">
        <v>78</v>
      </c>
      <c r="CP7" s="543" t="s">
        <v>78</v>
      </c>
      <c r="CQ7" s="543" t="s">
        <v>78</v>
      </c>
      <c r="CR7" s="543" t="s">
        <v>78</v>
      </c>
      <c r="CS7" s="543" t="s">
        <v>78</v>
      </c>
      <c r="CT7" s="543" t="s">
        <v>551</v>
      </c>
      <c r="CU7" s="542"/>
      <c r="CV7" s="543" t="s">
        <v>78</v>
      </c>
      <c r="CW7" s="543" t="s">
        <v>78</v>
      </c>
      <c r="CX7" s="543" t="s">
        <v>78</v>
      </c>
      <c r="CY7" s="543" t="s">
        <v>78</v>
      </c>
      <c r="CZ7" s="543" t="s">
        <v>78</v>
      </c>
      <c r="DA7" s="543" t="s">
        <v>78</v>
      </c>
      <c r="DB7" s="543" t="s">
        <v>78</v>
      </c>
      <c r="DC7" s="543" t="s">
        <v>78</v>
      </c>
      <c r="DD7" s="543" t="s">
        <v>78</v>
      </c>
      <c r="DE7" s="543" t="s">
        <v>78</v>
      </c>
      <c r="DF7" s="543" t="s">
        <v>78</v>
      </c>
      <c r="DG7" s="543" t="s">
        <v>551</v>
      </c>
      <c r="DH7" s="544"/>
      <c r="DI7" s="543" t="s">
        <v>78</v>
      </c>
      <c r="DJ7" s="543" t="s">
        <v>78</v>
      </c>
      <c r="DK7" s="543" t="s">
        <v>78</v>
      </c>
      <c r="DL7" s="543" t="s">
        <v>78</v>
      </c>
      <c r="DM7" s="543" t="s">
        <v>78</v>
      </c>
      <c r="DN7" s="543" t="s">
        <v>78</v>
      </c>
      <c r="DO7" s="543" t="s">
        <v>78</v>
      </c>
      <c r="DP7" s="543" t="s">
        <v>78</v>
      </c>
      <c r="DQ7" s="543" t="s">
        <v>78</v>
      </c>
      <c r="DR7" s="543" t="s">
        <v>78</v>
      </c>
      <c r="DS7" s="543" t="s">
        <v>78</v>
      </c>
      <c r="DT7" s="543" t="s">
        <v>649</v>
      </c>
      <c r="DU7" s="544"/>
      <c r="DV7" s="543" t="s">
        <v>78</v>
      </c>
      <c r="DW7" s="543" t="s">
        <v>89</v>
      </c>
      <c r="DX7" s="543" t="s">
        <v>78</v>
      </c>
      <c r="DY7" s="543" t="s">
        <v>89</v>
      </c>
      <c r="DZ7" s="543" t="s">
        <v>78</v>
      </c>
      <c r="EA7" s="543" t="s">
        <v>78</v>
      </c>
      <c r="EB7" s="543" t="s">
        <v>78</v>
      </c>
      <c r="EC7" s="543" t="s">
        <v>89</v>
      </c>
      <c r="ED7" s="543" t="s">
        <v>89</v>
      </c>
      <c r="EE7" s="543" t="s">
        <v>89</v>
      </c>
      <c r="EF7" s="543" t="s">
        <v>78</v>
      </c>
      <c r="EG7" s="543" t="s">
        <v>551</v>
      </c>
      <c r="EH7" s="543" t="s">
        <v>551</v>
      </c>
      <c r="EI7" s="545"/>
      <c r="EJ7" s="546" t="s">
        <v>89</v>
      </c>
      <c r="EK7" s="546" t="s">
        <v>551</v>
      </c>
      <c r="EL7" s="546" t="s">
        <v>551</v>
      </c>
      <c r="EM7" s="546" t="s">
        <v>551</v>
      </c>
      <c r="EN7" s="546" t="s">
        <v>551</v>
      </c>
      <c r="EO7" s="546" t="s">
        <v>78</v>
      </c>
      <c r="EP7" s="546" t="s">
        <v>650</v>
      </c>
      <c r="EQ7" s="546" t="s">
        <v>651</v>
      </c>
      <c r="ER7" s="546" t="s">
        <v>89</v>
      </c>
      <c r="ES7" s="546" t="s">
        <v>96</v>
      </c>
      <c r="ET7" s="546" t="s">
        <v>89</v>
      </c>
      <c r="EU7" s="546" t="s">
        <v>96</v>
      </c>
      <c r="EV7" s="546" t="s">
        <v>89</v>
      </c>
      <c r="EW7" s="546" t="s">
        <v>551</v>
      </c>
      <c r="EX7" s="546" t="s">
        <v>551</v>
      </c>
      <c r="EY7" s="546" t="s">
        <v>551</v>
      </c>
      <c r="EZ7" s="546" t="s">
        <v>551</v>
      </c>
      <c r="FA7" s="546" t="s">
        <v>551</v>
      </c>
      <c r="FB7" s="546" t="s">
        <v>551</v>
      </c>
      <c r="FC7" s="546" t="s">
        <v>551</v>
      </c>
      <c r="FD7" s="546" t="s">
        <v>551</v>
      </c>
      <c r="FE7" s="546" t="s">
        <v>551</v>
      </c>
      <c r="FF7" s="550"/>
      <c r="FG7" s="546" t="s">
        <v>89</v>
      </c>
      <c r="FH7" s="546" t="s">
        <v>551</v>
      </c>
      <c r="FI7" s="546" t="s">
        <v>551</v>
      </c>
      <c r="FJ7" s="546" t="s">
        <v>89</v>
      </c>
      <c r="FK7" s="546" t="s">
        <v>551</v>
      </c>
      <c r="FL7" s="546" t="s">
        <v>551</v>
      </c>
      <c r="FM7" s="546" t="s">
        <v>89</v>
      </c>
      <c r="FN7" s="546" t="s">
        <v>551</v>
      </c>
      <c r="FO7" s="546" t="s">
        <v>551</v>
      </c>
      <c r="FP7" s="547"/>
      <c r="FQ7" s="546" t="s">
        <v>89</v>
      </c>
      <c r="FR7" s="546" t="s">
        <v>89</v>
      </c>
      <c r="FS7" s="546" t="s">
        <v>96</v>
      </c>
      <c r="FT7" s="546" t="s">
        <v>96</v>
      </c>
      <c r="FU7" s="547"/>
      <c r="FV7" s="546" t="s">
        <v>78</v>
      </c>
      <c r="FW7" s="546" t="s">
        <v>78</v>
      </c>
      <c r="FX7" s="546" t="s">
        <v>78</v>
      </c>
      <c r="FY7" s="546" t="s">
        <v>78</v>
      </c>
      <c r="FZ7" s="546" t="s">
        <v>78</v>
      </c>
      <c r="GA7" s="546" t="s">
        <v>78</v>
      </c>
      <c r="GB7" s="546" t="s">
        <v>78</v>
      </c>
      <c r="GC7" s="546" t="s">
        <v>78</v>
      </c>
      <c r="GD7" s="546" t="s">
        <v>78</v>
      </c>
      <c r="GE7" s="546" t="s">
        <v>89</v>
      </c>
      <c r="GF7" s="546" t="s">
        <v>96</v>
      </c>
      <c r="GG7" s="546" t="s">
        <v>652</v>
      </c>
      <c r="GH7" s="546" t="s">
        <v>653</v>
      </c>
      <c r="GI7" s="546" t="s">
        <v>551</v>
      </c>
      <c r="GJ7" s="547"/>
      <c r="GK7" s="546">
        <v>2001</v>
      </c>
      <c r="GL7" s="546" t="s">
        <v>89</v>
      </c>
      <c r="GM7" s="546" t="s">
        <v>89</v>
      </c>
      <c r="GN7" s="546" t="s">
        <v>89</v>
      </c>
      <c r="GO7" s="546" t="s">
        <v>89</v>
      </c>
      <c r="GP7" s="546" t="s">
        <v>551</v>
      </c>
      <c r="GQ7" s="555"/>
      <c r="GR7" s="548" t="s">
        <v>99</v>
      </c>
      <c r="GS7" s="549"/>
      <c r="GT7" s="548" t="s">
        <v>89</v>
      </c>
      <c r="GU7" s="548" t="s">
        <v>99</v>
      </c>
      <c r="GV7" s="548" t="s">
        <v>89</v>
      </c>
      <c r="GW7" s="548" t="s">
        <v>89</v>
      </c>
      <c r="GX7" s="548" t="s">
        <v>89</v>
      </c>
      <c r="GY7" s="548" t="s">
        <v>89</v>
      </c>
      <c r="GZ7" s="548" t="s">
        <v>99</v>
      </c>
      <c r="HA7" s="548" t="s">
        <v>654</v>
      </c>
      <c r="HB7" s="548" t="s">
        <v>654</v>
      </c>
      <c r="HC7" s="1114" t="s">
        <v>555</v>
      </c>
      <c r="HD7" s="548" t="s">
        <v>655</v>
      </c>
      <c r="HE7" s="549"/>
      <c r="HF7" s="548" t="s">
        <v>89</v>
      </c>
      <c r="HG7" s="548" t="s">
        <v>89</v>
      </c>
      <c r="HH7" s="551" t="s">
        <v>656</v>
      </c>
      <c r="HI7" s="1111" t="s">
        <v>502</v>
      </c>
    </row>
    <row r="8" spans="1:219" ht="39.950000000000003" customHeight="1">
      <c r="A8" s="263" t="s">
        <v>503</v>
      </c>
      <c r="B8" s="154"/>
      <c r="C8" s="536" t="s">
        <v>78</v>
      </c>
      <c r="D8" s="536" t="s">
        <v>657</v>
      </c>
      <c r="E8" s="557"/>
      <c r="F8" s="536" t="s">
        <v>78</v>
      </c>
      <c r="G8" s="536" t="s">
        <v>658</v>
      </c>
      <c r="H8" s="536" t="s">
        <v>78</v>
      </c>
      <c r="I8" s="536" t="s">
        <v>659</v>
      </c>
      <c r="J8" s="536" t="s">
        <v>78</v>
      </c>
      <c r="K8" s="536" t="s">
        <v>660</v>
      </c>
      <c r="L8" s="536" t="s">
        <v>78</v>
      </c>
      <c r="M8" s="536" t="s">
        <v>661</v>
      </c>
      <c r="N8" s="536" t="s">
        <v>78</v>
      </c>
      <c r="O8" s="536" t="s">
        <v>552</v>
      </c>
      <c r="P8" s="536" t="s">
        <v>78</v>
      </c>
      <c r="Q8" s="536" t="s">
        <v>662</v>
      </c>
      <c r="R8" s="536" t="s">
        <v>78</v>
      </c>
      <c r="S8" s="536" t="s">
        <v>663</v>
      </c>
      <c r="T8" s="536" t="s">
        <v>78</v>
      </c>
      <c r="U8" s="536" t="s">
        <v>664</v>
      </c>
      <c r="V8" s="536" t="s">
        <v>78</v>
      </c>
      <c r="W8" s="536" t="s">
        <v>665</v>
      </c>
      <c r="X8" s="536" t="s">
        <v>82</v>
      </c>
      <c r="Y8" s="536" t="s">
        <v>78</v>
      </c>
      <c r="Z8" s="536" t="s">
        <v>78</v>
      </c>
      <c r="AA8" s="536" t="s">
        <v>666</v>
      </c>
      <c r="AB8" s="536" t="s">
        <v>667</v>
      </c>
      <c r="AC8" s="155"/>
      <c r="AD8" s="537" t="s">
        <v>80</v>
      </c>
      <c r="AE8" s="537" t="s">
        <v>123</v>
      </c>
      <c r="AF8" s="538">
        <v>3458992</v>
      </c>
      <c r="AG8" s="535" t="s">
        <v>99</v>
      </c>
      <c r="AH8" s="535" t="s">
        <v>657</v>
      </c>
      <c r="AI8" s="535" t="s">
        <v>78</v>
      </c>
      <c r="AJ8" s="538" t="s">
        <v>78</v>
      </c>
      <c r="AK8" s="538">
        <v>1000000</v>
      </c>
      <c r="AL8" s="537" t="s">
        <v>668</v>
      </c>
      <c r="AM8" s="537" t="s">
        <v>669</v>
      </c>
      <c r="AN8" s="537" t="s">
        <v>670</v>
      </c>
      <c r="AO8" s="537" t="s">
        <v>78</v>
      </c>
      <c r="AP8" s="537" t="s">
        <v>78</v>
      </c>
      <c r="AQ8" s="537" t="s">
        <v>671</v>
      </c>
      <c r="AR8" s="538">
        <v>1000000</v>
      </c>
      <c r="AS8" s="538" t="s">
        <v>555</v>
      </c>
      <c r="AT8" s="538" t="s">
        <v>672</v>
      </c>
      <c r="AU8" s="537" t="s">
        <v>551</v>
      </c>
      <c r="AV8" s="537" t="s">
        <v>89</v>
      </c>
      <c r="AW8" s="538" t="s">
        <v>96</v>
      </c>
      <c r="AX8" s="538">
        <v>0</v>
      </c>
      <c r="AY8" s="538" t="s">
        <v>555</v>
      </c>
      <c r="AZ8" s="538" t="s">
        <v>551</v>
      </c>
      <c r="BA8" s="537" t="s">
        <v>551</v>
      </c>
      <c r="BB8" s="539">
        <v>1000000</v>
      </c>
      <c r="BC8" s="537" t="s">
        <v>551</v>
      </c>
      <c r="BD8" s="540"/>
      <c r="BE8" s="537" t="s">
        <v>78</v>
      </c>
      <c r="BF8" s="538" t="s">
        <v>673</v>
      </c>
      <c r="BG8" s="538">
        <v>2456970</v>
      </c>
      <c r="BH8" s="538" t="s">
        <v>555</v>
      </c>
      <c r="BI8" s="538" t="s">
        <v>674</v>
      </c>
      <c r="BJ8" s="537" t="s">
        <v>675</v>
      </c>
      <c r="BK8" s="537" t="s">
        <v>89</v>
      </c>
      <c r="BL8" s="538">
        <v>0</v>
      </c>
      <c r="BM8" s="538" t="s">
        <v>555</v>
      </c>
      <c r="BN8" s="538" t="s">
        <v>551</v>
      </c>
      <c r="BO8" s="538" t="s">
        <v>551</v>
      </c>
      <c r="BP8" s="537" t="s">
        <v>89</v>
      </c>
      <c r="BQ8" s="538">
        <v>0</v>
      </c>
      <c r="BR8" s="538" t="s">
        <v>555</v>
      </c>
      <c r="BS8" s="538" t="s">
        <v>551</v>
      </c>
      <c r="BT8" s="538" t="s">
        <v>551</v>
      </c>
      <c r="BU8" s="539">
        <v>2456970</v>
      </c>
      <c r="BV8" s="538" t="s">
        <v>551</v>
      </c>
      <c r="BW8" s="541">
        <v>0.28927066188020145</v>
      </c>
      <c r="BX8" s="537" t="s">
        <v>676</v>
      </c>
      <c r="BY8" s="541">
        <v>0.9994154366358754</v>
      </c>
      <c r="BZ8" s="537" t="s">
        <v>677</v>
      </c>
      <c r="CA8" s="537" t="s">
        <v>551</v>
      </c>
      <c r="CB8" s="537" t="s">
        <v>551</v>
      </c>
      <c r="CC8" s="537" t="s">
        <v>77</v>
      </c>
      <c r="CD8" s="537" t="s">
        <v>678</v>
      </c>
      <c r="CE8" s="537" t="s">
        <v>78</v>
      </c>
      <c r="CF8" s="537" t="s">
        <v>551</v>
      </c>
      <c r="CG8" s="262"/>
      <c r="CH8" s="542"/>
      <c r="CI8" s="543" t="s">
        <v>78</v>
      </c>
      <c r="CJ8" s="543" t="s">
        <v>78</v>
      </c>
      <c r="CK8" s="543" t="s">
        <v>78</v>
      </c>
      <c r="CL8" s="543" t="s">
        <v>89</v>
      </c>
      <c r="CM8" s="543" t="s">
        <v>89</v>
      </c>
      <c r="CN8" s="543" t="s">
        <v>78</v>
      </c>
      <c r="CO8" s="543" t="s">
        <v>78</v>
      </c>
      <c r="CP8" s="543" t="s">
        <v>78</v>
      </c>
      <c r="CQ8" s="543" t="s">
        <v>89</v>
      </c>
      <c r="CR8" s="543" t="s">
        <v>89</v>
      </c>
      <c r="CS8" s="543" t="s">
        <v>89</v>
      </c>
      <c r="CT8" s="543" t="s">
        <v>551</v>
      </c>
      <c r="CU8" s="542"/>
      <c r="CV8" s="543" t="s">
        <v>78</v>
      </c>
      <c r="CW8" s="543" t="s">
        <v>78</v>
      </c>
      <c r="CX8" s="543" t="s">
        <v>78</v>
      </c>
      <c r="CY8" s="543" t="s">
        <v>78</v>
      </c>
      <c r="CZ8" s="543" t="s">
        <v>78</v>
      </c>
      <c r="DA8" s="543" t="s">
        <v>78</v>
      </c>
      <c r="DB8" s="543" t="s">
        <v>78</v>
      </c>
      <c r="DC8" s="543" t="s">
        <v>89</v>
      </c>
      <c r="DD8" s="543" t="s">
        <v>78</v>
      </c>
      <c r="DE8" s="543" t="s">
        <v>78</v>
      </c>
      <c r="DF8" s="543" t="s">
        <v>78</v>
      </c>
      <c r="DG8" s="543" t="s">
        <v>551</v>
      </c>
      <c r="DH8" s="544"/>
      <c r="DI8" s="543" t="s">
        <v>78</v>
      </c>
      <c r="DJ8" s="543" t="s">
        <v>78</v>
      </c>
      <c r="DK8" s="543" t="s">
        <v>78</v>
      </c>
      <c r="DL8" s="543" t="s">
        <v>78</v>
      </c>
      <c r="DM8" s="543" t="s">
        <v>78</v>
      </c>
      <c r="DN8" s="543" t="s">
        <v>78</v>
      </c>
      <c r="DO8" s="543" t="s">
        <v>78</v>
      </c>
      <c r="DP8" s="543" t="s">
        <v>78</v>
      </c>
      <c r="DQ8" s="543" t="s">
        <v>78</v>
      </c>
      <c r="DR8" s="543" t="s">
        <v>78</v>
      </c>
      <c r="DS8" s="543" t="s">
        <v>78</v>
      </c>
      <c r="DT8" s="543" t="s">
        <v>551</v>
      </c>
      <c r="DU8" s="544"/>
      <c r="DV8" s="543" t="s">
        <v>78</v>
      </c>
      <c r="DW8" s="543" t="s">
        <v>89</v>
      </c>
      <c r="DX8" s="543" t="s">
        <v>89</v>
      </c>
      <c r="DY8" s="543" t="s">
        <v>89</v>
      </c>
      <c r="DZ8" s="543" t="s">
        <v>89</v>
      </c>
      <c r="EA8" s="543" t="s">
        <v>78</v>
      </c>
      <c r="EB8" s="543" t="s">
        <v>78</v>
      </c>
      <c r="EC8" s="543" t="s">
        <v>89</v>
      </c>
      <c r="ED8" s="543" t="s">
        <v>89</v>
      </c>
      <c r="EE8" s="543" t="s">
        <v>89</v>
      </c>
      <c r="EF8" s="543" t="s">
        <v>89</v>
      </c>
      <c r="EG8" s="543" t="s">
        <v>551</v>
      </c>
      <c r="EH8" s="543" t="s">
        <v>551</v>
      </c>
      <c r="EI8" s="545"/>
      <c r="EJ8" s="546" t="s">
        <v>78</v>
      </c>
      <c r="EK8" s="546" t="s">
        <v>679</v>
      </c>
      <c r="EL8" s="1113" t="s">
        <v>680</v>
      </c>
      <c r="EM8" s="546" t="s">
        <v>78</v>
      </c>
      <c r="EN8" s="546" t="s">
        <v>78</v>
      </c>
      <c r="EO8" s="546" t="s">
        <v>78</v>
      </c>
      <c r="EP8" s="546" t="s">
        <v>560</v>
      </c>
      <c r="EQ8" s="546" t="s">
        <v>681</v>
      </c>
      <c r="ER8" s="546" t="s">
        <v>78</v>
      </c>
      <c r="ES8" s="546" t="s">
        <v>99</v>
      </c>
      <c r="ET8" s="546" t="s">
        <v>89</v>
      </c>
      <c r="EU8" s="546" t="s">
        <v>96</v>
      </c>
      <c r="EV8" s="546" t="s">
        <v>78</v>
      </c>
      <c r="EW8" s="546" t="s">
        <v>682</v>
      </c>
      <c r="EX8" s="546" t="s">
        <v>683</v>
      </c>
      <c r="EY8" s="546" t="s">
        <v>96</v>
      </c>
      <c r="EZ8" s="546" t="s">
        <v>684</v>
      </c>
      <c r="FA8" s="546" t="s">
        <v>685</v>
      </c>
      <c r="FB8" s="546" t="s">
        <v>96</v>
      </c>
      <c r="FC8" s="546" t="s">
        <v>551</v>
      </c>
      <c r="FD8" s="546" t="s">
        <v>551</v>
      </c>
      <c r="FE8" s="546" t="s">
        <v>551</v>
      </c>
      <c r="FF8" s="550"/>
      <c r="FG8" s="546" t="s">
        <v>89</v>
      </c>
      <c r="FH8" s="546" t="s">
        <v>551</v>
      </c>
      <c r="FI8" s="546" t="s">
        <v>551</v>
      </c>
      <c r="FJ8" s="546" t="s">
        <v>89</v>
      </c>
      <c r="FK8" s="546" t="s">
        <v>551</v>
      </c>
      <c r="FL8" s="546" t="s">
        <v>551</v>
      </c>
      <c r="FM8" s="546" t="s">
        <v>551</v>
      </c>
      <c r="FN8" s="546" t="s">
        <v>551</v>
      </c>
      <c r="FO8" s="546" t="s">
        <v>551</v>
      </c>
      <c r="FP8" s="547"/>
      <c r="FQ8" s="546" t="s">
        <v>78</v>
      </c>
      <c r="FR8" s="546" t="s">
        <v>78</v>
      </c>
      <c r="FS8" s="546" t="s">
        <v>99</v>
      </c>
      <c r="FT8" s="546" t="s">
        <v>99</v>
      </c>
      <c r="FU8" s="547"/>
      <c r="FV8" s="546" t="s">
        <v>78</v>
      </c>
      <c r="FW8" s="546" t="s">
        <v>78</v>
      </c>
      <c r="FX8" s="546" t="s">
        <v>78</v>
      </c>
      <c r="FY8" s="546" t="s">
        <v>78</v>
      </c>
      <c r="FZ8" s="546" t="s">
        <v>78</v>
      </c>
      <c r="GA8" s="546" t="s">
        <v>78</v>
      </c>
      <c r="GB8" s="546" t="s">
        <v>78</v>
      </c>
      <c r="GC8" s="546" t="s">
        <v>78</v>
      </c>
      <c r="GD8" s="546" t="s">
        <v>89</v>
      </c>
      <c r="GE8" s="546" t="s">
        <v>99</v>
      </c>
      <c r="GF8" s="546" t="s">
        <v>99</v>
      </c>
      <c r="GG8" s="546">
        <v>2010</v>
      </c>
      <c r="GH8" s="546" t="s">
        <v>686</v>
      </c>
      <c r="GI8" s="546" t="s">
        <v>551</v>
      </c>
      <c r="GJ8" s="547"/>
      <c r="GK8" s="546">
        <v>2005</v>
      </c>
      <c r="GL8" s="546" t="s">
        <v>78</v>
      </c>
      <c r="GM8" s="546" t="s">
        <v>89</v>
      </c>
      <c r="GN8" s="546" t="s">
        <v>89</v>
      </c>
      <c r="GO8" s="546" t="s">
        <v>89</v>
      </c>
      <c r="GP8" s="546" t="s">
        <v>687</v>
      </c>
      <c r="GQ8" s="555"/>
      <c r="GR8" s="548" t="s">
        <v>78</v>
      </c>
      <c r="GS8" s="549"/>
      <c r="GT8" s="548" t="s">
        <v>89</v>
      </c>
      <c r="GU8" s="548" t="s">
        <v>89</v>
      </c>
      <c r="GV8" s="548" t="s">
        <v>78</v>
      </c>
      <c r="GW8" s="548" t="s">
        <v>78</v>
      </c>
      <c r="GX8" s="548" t="s">
        <v>78</v>
      </c>
      <c r="GY8" s="548" t="s">
        <v>89</v>
      </c>
      <c r="GZ8" s="548" t="s">
        <v>89</v>
      </c>
      <c r="HA8" s="548" t="s">
        <v>96</v>
      </c>
      <c r="HB8" s="548" t="s">
        <v>89</v>
      </c>
      <c r="HC8" s="1114" t="s">
        <v>688</v>
      </c>
      <c r="HD8" s="548" t="s">
        <v>689</v>
      </c>
      <c r="HE8" s="549"/>
      <c r="HF8" s="548" t="s">
        <v>89</v>
      </c>
      <c r="HG8" s="548" t="s">
        <v>89</v>
      </c>
      <c r="HH8" s="551" t="s">
        <v>551</v>
      </c>
      <c r="HI8" s="156" t="s">
        <v>504</v>
      </c>
    </row>
    <row r="9" spans="1:219" ht="39.950000000000003" customHeight="1">
      <c r="A9" s="263" t="s">
        <v>505</v>
      </c>
      <c r="B9" s="154"/>
      <c r="C9" s="536" t="s">
        <v>89</v>
      </c>
      <c r="D9" s="536" t="s">
        <v>96</v>
      </c>
      <c r="E9" s="557"/>
      <c r="F9" s="536" t="s">
        <v>96</v>
      </c>
      <c r="G9" s="536" t="s">
        <v>551</v>
      </c>
      <c r="H9" s="536" t="s">
        <v>96</v>
      </c>
      <c r="I9" s="536" t="s">
        <v>551</v>
      </c>
      <c r="J9" s="536" t="s">
        <v>96</v>
      </c>
      <c r="K9" s="536" t="s">
        <v>551</v>
      </c>
      <c r="L9" s="536" t="s">
        <v>96</v>
      </c>
      <c r="M9" s="536" t="s">
        <v>551</v>
      </c>
      <c r="N9" s="536" t="s">
        <v>96</v>
      </c>
      <c r="O9" s="536" t="s">
        <v>551</v>
      </c>
      <c r="P9" s="536" t="s">
        <v>96</v>
      </c>
      <c r="Q9" s="536" t="s">
        <v>551</v>
      </c>
      <c r="R9" s="536" t="s">
        <v>96</v>
      </c>
      <c r="S9" s="536" t="s">
        <v>551</v>
      </c>
      <c r="T9" s="536" t="s">
        <v>96</v>
      </c>
      <c r="U9" s="536" t="s">
        <v>551</v>
      </c>
      <c r="V9" s="536" t="s">
        <v>96</v>
      </c>
      <c r="W9" s="536" t="s">
        <v>551</v>
      </c>
      <c r="X9" s="536" t="s">
        <v>96</v>
      </c>
      <c r="Y9" s="536" t="s">
        <v>96</v>
      </c>
      <c r="Z9" s="536" t="s">
        <v>99</v>
      </c>
      <c r="AA9" s="536" t="s">
        <v>99</v>
      </c>
      <c r="AB9" s="536" t="s">
        <v>99</v>
      </c>
      <c r="AC9" s="155"/>
      <c r="AD9" s="537" t="s">
        <v>80</v>
      </c>
      <c r="AE9" s="537" t="s">
        <v>123</v>
      </c>
      <c r="AF9" s="538" t="s">
        <v>99</v>
      </c>
      <c r="AG9" s="535" t="s">
        <v>99</v>
      </c>
      <c r="AH9" s="535" t="s">
        <v>99</v>
      </c>
      <c r="AI9" s="535" t="s">
        <v>99</v>
      </c>
      <c r="AJ9" s="538" t="s">
        <v>99</v>
      </c>
      <c r="AK9" s="538" t="s">
        <v>99</v>
      </c>
      <c r="AL9" s="537" t="s">
        <v>555</v>
      </c>
      <c r="AM9" s="537" t="s">
        <v>551</v>
      </c>
      <c r="AN9" s="537" t="s">
        <v>551</v>
      </c>
      <c r="AO9" s="537" t="s">
        <v>99</v>
      </c>
      <c r="AP9" s="537" t="s">
        <v>99</v>
      </c>
      <c r="AQ9" s="537" t="s">
        <v>96</v>
      </c>
      <c r="AR9" s="538" t="s">
        <v>99</v>
      </c>
      <c r="AS9" s="538" t="s">
        <v>555</v>
      </c>
      <c r="AT9" s="538" t="s">
        <v>551</v>
      </c>
      <c r="AU9" s="537" t="s">
        <v>551</v>
      </c>
      <c r="AV9" s="537" t="s">
        <v>99</v>
      </c>
      <c r="AW9" s="538" t="s">
        <v>99</v>
      </c>
      <c r="AX9" s="538" t="s">
        <v>99</v>
      </c>
      <c r="AY9" s="538" t="s">
        <v>555</v>
      </c>
      <c r="AZ9" s="538" t="s">
        <v>551</v>
      </c>
      <c r="BA9" s="537" t="s">
        <v>551</v>
      </c>
      <c r="BB9" s="539" t="s">
        <v>99</v>
      </c>
      <c r="BC9" s="537" t="s">
        <v>551</v>
      </c>
      <c r="BD9" s="540"/>
      <c r="BE9" s="537" t="s">
        <v>78</v>
      </c>
      <c r="BF9" s="538" t="s">
        <v>690</v>
      </c>
      <c r="BG9" s="538">
        <v>600000</v>
      </c>
      <c r="BH9" s="538" t="s">
        <v>555</v>
      </c>
      <c r="BI9" s="538" t="s">
        <v>691</v>
      </c>
      <c r="BJ9" s="537" t="s">
        <v>692</v>
      </c>
      <c r="BK9" s="537" t="s">
        <v>99</v>
      </c>
      <c r="BL9" s="538" t="s">
        <v>551</v>
      </c>
      <c r="BM9" s="538" t="s">
        <v>555</v>
      </c>
      <c r="BN9" s="538" t="s">
        <v>551</v>
      </c>
      <c r="BO9" s="538" t="s">
        <v>551</v>
      </c>
      <c r="BP9" s="537" t="s">
        <v>89</v>
      </c>
      <c r="BQ9" s="538">
        <v>0</v>
      </c>
      <c r="BR9" s="538" t="s">
        <v>555</v>
      </c>
      <c r="BS9" s="538" t="s">
        <v>551</v>
      </c>
      <c r="BT9" s="538" t="s">
        <v>551</v>
      </c>
      <c r="BU9" s="539">
        <v>600000</v>
      </c>
      <c r="BV9" s="538" t="s">
        <v>693</v>
      </c>
      <c r="BW9" s="541" t="s">
        <v>99</v>
      </c>
      <c r="BX9" s="537" t="s">
        <v>551</v>
      </c>
      <c r="BY9" s="541" t="s">
        <v>99</v>
      </c>
      <c r="BZ9" s="537" t="s">
        <v>551</v>
      </c>
      <c r="CA9" s="537" t="s">
        <v>99</v>
      </c>
      <c r="CB9" s="537" t="s">
        <v>551</v>
      </c>
      <c r="CC9" s="537" t="s">
        <v>96</v>
      </c>
      <c r="CD9" s="537" t="s">
        <v>96</v>
      </c>
      <c r="CE9" s="537" t="s">
        <v>96</v>
      </c>
      <c r="CF9" s="537" t="s">
        <v>551</v>
      </c>
      <c r="CG9" s="262"/>
      <c r="CH9" s="542"/>
      <c r="CI9" s="543" t="s">
        <v>89</v>
      </c>
      <c r="CJ9" s="543" t="s">
        <v>89</v>
      </c>
      <c r="CK9" s="543" t="s">
        <v>89</v>
      </c>
      <c r="CL9" s="543" t="s">
        <v>89</v>
      </c>
      <c r="CM9" s="543" t="s">
        <v>89</v>
      </c>
      <c r="CN9" s="543" t="s">
        <v>78</v>
      </c>
      <c r="CO9" s="543" t="s">
        <v>89</v>
      </c>
      <c r="CP9" s="543" t="s">
        <v>89</v>
      </c>
      <c r="CQ9" s="543" t="s">
        <v>89</v>
      </c>
      <c r="CR9" s="543" t="s">
        <v>89</v>
      </c>
      <c r="CS9" s="543" t="s">
        <v>89</v>
      </c>
      <c r="CT9" s="543" t="s">
        <v>551</v>
      </c>
      <c r="CU9" s="542"/>
      <c r="CV9" s="543" t="s">
        <v>78</v>
      </c>
      <c r="CW9" s="543" t="s">
        <v>78</v>
      </c>
      <c r="CX9" s="543" t="s">
        <v>78</v>
      </c>
      <c r="CY9" s="543" t="s">
        <v>78</v>
      </c>
      <c r="CZ9" s="543" t="s">
        <v>78</v>
      </c>
      <c r="DA9" s="543" t="s">
        <v>78</v>
      </c>
      <c r="DB9" s="543" t="s">
        <v>78</v>
      </c>
      <c r="DC9" s="543" t="s">
        <v>78</v>
      </c>
      <c r="DD9" s="543" t="s">
        <v>78</v>
      </c>
      <c r="DE9" s="543" t="s">
        <v>78</v>
      </c>
      <c r="DF9" s="543" t="s">
        <v>89</v>
      </c>
      <c r="DG9" s="543" t="s">
        <v>551</v>
      </c>
      <c r="DH9" s="544"/>
      <c r="DI9" s="543" t="s">
        <v>78</v>
      </c>
      <c r="DJ9" s="543" t="s">
        <v>78</v>
      </c>
      <c r="DK9" s="543" t="s">
        <v>78</v>
      </c>
      <c r="DL9" s="543" t="s">
        <v>78</v>
      </c>
      <c r="DM9" s="543" t="s">
        <v>78</v>
      </c>
      <c r="DN9" s="543" t="s">
        <v>78</v>
      </c>
      <c r="DO9" s="543" t="s">
        <v>78</v>
      </c>
      <c r="DP9" s="543" t="s">
        <v>78</v>
      </c>
      <c r="DQ9" s="543" t="s">
        <v>89</v>
      </c>
      <c r="DR9" s="543" t="s">
        <v>89</v>
      </c>
      <c r="DS9" s="543" t="s">
        <v>78</v>
      </c>
      <c r="DT9" s="543" t="s">
        <v>551</v>
      </c>
      <c r="DU9" s="544"/>
      <c r="DV9" s="543" t="s">
        <v>89</v>
      </c>
      <c r="DW9" s="543" t="s">
        <v>89</v>
      </c>
      <c r="DX9" s="543" t="s">
        <v>89</v>
      </c>
      <c r="DY9" s="543" t="s">
        <v>89</v>
      </c>
      <c r="DZ9" s="543" t="s">
        <v>89</v>
      </c>
      <c r="EA9" s="543" t="s">
        <v>78</v>
      </c>
      <c r="EB9" s="543" t="s">
        <v>89</v>
      </c>
      <c r="EC9" s="543" t="s">
        <v>89</v>
      </c>
      <c r="ED9" s="543" t="s">
        <v>89</v>
      </c>
      <c r="EE9" s="543" t="s">
        <v>89</v>
      </c>
      <c r="EF9" s="543" t="s">
        <v>89</v>
      </c>
      <c r="EG9" s="543" t="s">
        <v>551</v>
      </c>
      <c r="EH9" s="543" t="s">
        <v>551</v>
      </c>
      <c r="EI9" s="545"/>
      <c r="EJ9" s="546" t="s">
        <v>99</v>
      </c>
      <c r="EK9" s="546" t="s">
        <v>99</v>
      </c>
      <c r="EL9" s="546" t="s">
        <v>99</v>
      </c>
      <c r="EM9" s="546" t="s">
        <v>99</v>
      </c>
      <c r="EN9" s="546" t="s">
        <v>99</v>
      </c>
      <c r="EO9" s="546" t="s">
        <v>89</v>
      </c>
      <c r="EP9" s="546" t="s">
        <v>96</v>
      </c>
      <c r="EQ9" s="546" t="s">
        <v>96</v>
      </c>
      <c r="ER9" s="546" t="s">
        <v>99</v>
      </c>
      <c r="ES9" s="546" t="s">
        <v>99</v>
      </c>
      <c r="ET9" s="546" t="s">
        <v>99</v>
      </c>
      <c r="EU9" s="546" t="s">
        <v>99</v>
      </c>
      <c r="EV9" s="546" t="s">
        <v>99</v>
      </c>
      <c r="EW9" s="546" t="s">
        <v>551</v>
      </c>
      <c r="EX9" s="546" t="s">
        <v>551</v>
      </c>
      <c r="EY9" s="546" t="s">
        <v>551</v>
      </c>
      <c r="EZ9" s="546" t="s">
        <v>551</v>
      </c>
      <c r="FA9" s="546" t="s">
        <v>551</v>
      </c>
      <c r="FB9" s="546" t="s">
        <v>551</v>
      </c>
      <c r="FC9" s="546" t="s">
        <v>551</v>
      </c>
      <c r="FD9" s="546" t="s">
        <v>551</v>
      </c>
      <c r="FE9" s="546" t="s">
        <v>551</v>
      </c>
      <c r="FF9" s="550"/>
      <c r="FG9" s="546" t="s">
        <v>89</v>
      </c>
      <c r="FH9" s="546" t="s">
        <v>551</v>
      </c>
      <c r="FI9" s="546" t="s">
        <v>551</v>
      </c>
      <c r="FJ9" s="546" t="s">
        <v>89</v>
      </c>
      <c r="FK9" s="546" t="s">
        <v>551</v>
      </c>
      <c r="FL9" s="546" t="s">
        <v>551</v>
      </c>
      <c r="FM9" s="546" t="s">
        <v>89</v>
      </c>
      <c r="FN9" s="546" t="s">
        <v>551</v>
      </c>
      <c r="FO9" s="546" t="s">
        <v>551</v>
      </c>
      <c r="FP9" s="547"/>
      <c r="FQ9" s="546" t="s">
        <v>89</v>
      </c>
      <c r="FR9" s="546" t="s">
        <v>89</v>
      </c>
      <c r="FS9" s="546" t="s">
        <v>96</v>
      </c>
      <c r="FT9" s="546" t="s">
        <v>96</v>
      </c>
      <c r="FU9" s="547"/>
      <c r="FV9" s="546" t="s">
        <v>78</v>
      </c>
      <c r="FW9" s="546" t="s">
        <v>78</v>
      </c>
      <c r="FX9" s="546" t="s">
        <v>78</v>
      </c>
      <c r="FY9" s="546" t="s">
        <v>78</v>
      </c>
      <c r="FZ9" s="546" t="s">
        <v>78</v>
      </c>
      <c r="GA9" s="546" t="s">
        <v>78</v>
      </c>
      <c r="GB9" s="546" t="s">
        <v>78</v>
      </c>
      <c r="GC9" s="546" t="s">
        <v>78</v>
      </c>
      <c r="GD9" s="546" t="s">
        <v>89</v>
      </c>
      <c r="GE9" s="546" t="s">
        <v>89</v>
      </c>
      <c r="GF9" s="546" t="s">
        <v>96</v>
      </c>
      <c r="GG9" s="546">
        <v>2011</v>
      </c>
      <c r="GH9" s="546" t="s">
        <v>694</v>
      </c>
      <c r="GI9" s="546" t="s">
        <v>551</v>
      </c>
      <c r="GJ9" s="547"/>
      <c r="GK9" s="546">
        <v>2006</v>
      </c>
      <c r="GL9" s="546" t="s">
        <v>78</v>
      </c>
      <c r="GM9" s="546" t="s">
        <v>89</v>
      </c>
      <c r="GN9" s="546" t="s">
        <v>78</v>
      </c>
      <c r="GO9" s="546" t="s">
        <v>78</v>
      </c>
      <c r="GP9" s="546" t="s">
        <v>551</v>
      </c>
      <c r="GQ9" s="555"/>
      <c r="GR9" s="548" t="s">
        <v>89</v>
      </c>
      <c r="GS9" s="549"/>
      <c r="GT9" s="548" t="s">
        <v>89</v>
      </c>
      <c r="GU9" s="548" t="s">
        <v>89</v>
      </c>
      <c r="GV9" s="548" t="s">
        <v>89</v>
      </c>
      <c r="GW9" s="548" t="s">
        <v>89</v>
      </c>
      <c r="GX9" s="548" t="s">
        <v>89</v>
      </c>
      <c r="GY9" s="548" t="s">
        <v>89</v>
      </c>
      <c r="GZ9" s="548" t="s">
        <v>89</v>
      </c>
      <c r="HA9" s="548" t="s">
        <v>89</v>
      </c>
      <c r="HB9" s="548" t="s">
        <v>96</v>
      </c>
      <c r="HC9" s="1114" t="s">
        <v>555</v>
      </c>
      <c r="HD9" s="548" t="s">
        <v>695</v>
      </c>
      <c r="HE9" s="549"/>
      <c r="HF9" s="548" t="s">
        <v>89</v>
      </c>
      <c r="HG9" s="548" t="s">
        <v>89</v>
      </c>
      <c r="HH9" s="551" t="s">
        <v>551</v>
      </c>
      <c r="HI9" s="156" t="s">
        <v>504</v>
      </c>
    </row>
    <row r="10" spans="1:219" ht="39.950000000000003" customHeight="1">
      <c r="A10" s="263" t="s">
        <v>506</v>
      </c>
      <c r="B10" s="154"/>
      <c r="C10" s="536" t="s">
        <v>78</v>
      </c>
      <c r="D10" s="536" t="s">
        <v>696</v>
      </c>
      <c r="E10" s="557"/>
      <c r="F10" s="536" t="s">
        <v>78</v>
      </c>
      <c r="G10" s="536" t="s">
        <v>697</v>
      </c>
      <c r="H10" s="536" t="s">
        <v>78</v>
      </c>
      <c r="I10" s="536" t="s">
        <v>698</v>
      </c>
      <c r="J10" s="536" t="s">
        <v>89</v>
      </c>
      <c r="K10" s="536" t="s">
        <v>551</v>
      </c>
      <c r="L10" s="536" t="s">
        <v>78</v>
      </c>
      <c r="M10" s="536" t="s">
        <v>699</v>
      </c>
      <c r="N10" s="536" t="s">
        <v>78</v>
      </c>
      <c r="O10" s="536" t="s">
        <v>700</v>
      </c>
      <c r="P10" s="536" t="s">
        <v>78</v>
      </c>
      <c r="Q10" s="536" t="s">
        <v>701</v>
      </c>
      <c r="R10" s="536" t="s">
        <v>89</v>
      </c>
      <c r="S10" s="536" t="s">
        <v>551</v>
      </c>
      <c r="T10" s="536" t="s">
        <v>89</v>
      </c>
      <c r="U10" s="536" t="s">
        <v>551</v>
      </c>
      <c r="V10" s="536" t="s">
        <v>89</v>
      </c>
      <c r="W10" s="536" t="s">
        <v>551</v>
      </c>
      <c r="X10" s="536" t="s">
        <v>76</v>
      </c>
      <c r="Y10" s="536" t="s">
        <v>78</v>
      </c>
      <c r="Z10" s="536" t="s">
        <v>78</v>
      </c>
      <c r="AA10" s="536" t="s">
        <v>702</v>
      </c>
      <c r="AB10" s="536" t="s">
        <v>703</v>
      </c>
      <c r="AC10" s="155"/>
      <c r="AD10" s="537" t="s">
        <v>119</v>
      </c>
      <c r="AE10" s="537" t="s">
        <v>116</v>
      </c>
      <c r="AF10" s="538">
        <v>5000000</v>
      </c>
      <c r="AG10" s="535" t="s">
        <v>704</v>
      </c>
      <c r="AH10" s="535" t="s">
        <v>705</v>
      </c>
      <c r="AI10" s="535" t="s">
        <v>89</v>
      </c>
      <c r="AJ10" s="538" t="s">
        <v>89</v>
      </c>
      <c r="AK10" s="538">
        <v>0</v>
      </c>
      <c r="AL10" s="537" t="s">
        <v>704</v>
      </c>
      <c r="AM10" s="537" t="s">
        <v>551</v>
      </c>
      <c r="AN10" s="537" t="s">
        <v>706</v>
      </c>
      <c r="AO10" s="537" t="s">
        <v>89</v>
      </c>
      <c r="AP10" s="537" t="s">
        <v>89</v>
      </c>
      <c r="AQ10" s="537" t="s">
        <v>96</v>
      </c>
      <c r="AR10" s="538">
        <v>0</v>
      </c>
      <c r="AS10" s="538" t="s">
        <v>704</v>
      </c>
      <c r="AT10" s="538" t="s">
        <v>551</v>
      </c>
      <c r="AU10" s="537" t="s">
        <v>551</v>
      </c>
      <c r="AV10" s="537" t="s">
        <v>89</v>
      </c>
      <c r="AW10" s="538" t="s">
        <v>96</v>
      </c>
      <c r="AX10" s="538">
        <v>0</v>
      </c>
      <c r="AY10" s="538" t="s">
        <v>704</v>
      </c>
      <c r="AZ10" s="538" t="s">
        <v>551</v>
      </c>
      <c r="BA10" s="537" t="s">
        <v>551</v>
      </c>
      <c r="BB10" s="539">
        <v>0</v>
      </c>
      <c r="BC10" s="537" t="s">
        <v>551</v>
      </c>
      <c r="BD10" s="540"/>
      <c r="BE10" s="537" t="s">
        <v>78</v>
      </c>
      <c r="BF10" s="538" t="s">
        <v>707</v>
      </c>
      <c r="BG10" s="538">
        <v>5000000</v>
      </c>
      <c r="BH10" s="538" t="s">
        <v>704</v>
      </c>
      <c r="BI10" s="538" t="s">
        <v>644</v>
      </c>
      <c r="BJ10" s="537" t="s">
        <v>551</v>
      </c>
      <c r="BK10" s="537" t="s">
        <v>78</v>
      </c>
      <c r="BL10" s="538" t="s">
        <v>551</v>
      </c>
      <c r="BM10" s="538" t="s">
        <v>704</v>
      </c>
      <c r="BN10" s="538" t="s">
        <v>551</v>
      </c>
      <c r="BO10" s="538" t="s">
        <v>708</v>
      </c>
      <c r="BP10" s="537" t="s">
        <v>89</v>
      </c>
      <c r="BQ10" s="538">
        <v>0</v>
      </c>
      <c r="BR10" s="538" t="s">
        <v>704</v>
      </c>
      <c r="BS10" s="538" t="s">
        <v>551</v>
      </c>
      <c r="BT10" s="538" t="s">
        <v>551</v>
      </c>
      <c r="BU10" s="539">
        <v>5000000</v>
      </c>
      <c r="BV10" s="538" t="s">
        <v>709</v>
      </c>
      <c r="BW10" s="541">
        <v>0</v>
      </c>
      <c r="BX10" s="537" t="s">
        <v>710</v>
      </c>
      <c r="BY10" s="541">
        <v>1</v>
      </c>
      <c r="BZ10" s="537" t="s">
        <v>551</v>
      </c>
      <c r="CA10" s="537" t="s">
        <v>551</v>
      </c>
      <c r="CB10" s="537" t="s">
        <v>551</v>
      </c>
      <c r="CC10" s="537" t="s">
        <v>96</v>
      </c>
      <c r="CD10" s="537" t="s">
        <v>96</v>
      </c>
      <c r="CE10" s="537" t="s">
        <v>96</v>
      </c>
      <c r="CF10" s="537" t="s">
        <v>551</v>
      </c>
      <c r="CG10" s="262"/>
      <c r="CH10" s="542"/>
      <c r="CI10" s="543" t="s">
        <v>78</v>
      </c>
      <c r="CJ10" s="543" t="s">
        <v>78</v>
      </c>
      <c r="CK10" s="543" t="s">
        <v>78</v>
      </c>
      <c r="CL10" s="543" t="s">
        <v>89</v>
      </c>
      <c r="CM10" s="543" t="s">
        <v>89</v>
      </c>
      <c r="CN10" s="543" t="s">
        <v>78</v>
      </c>
      <c r="CO10" s="543" t="s">
        <v>89</v>
      </c>
      <c r="CP10" s="543" t="s">
        <v>78</v>
      </c>
      <c r="CQ10" s="543" t="s">
        <v>89</v>
      </c>
      <c r="CR10" s="543" t="s">
        <v>89</v>
      </c>
      <c r="CS10" s="543" t="s">
        <v>89</v>
      </c>
      <c r="CT10" s="543" t="s">
        <v>551</v>
      </c>
      <c r="CU10" s="542"/>
      <c r="CV10" s="543" t="s">
        <v>78</v>
      </c>
      <c r="CW10" s="543" t="s">
        <v>78</v>
      </c>
      <c r="CX10" s="543" t="s">
        <v>78</v>
      </c>
      <c r="CY10" s="543" t="s">
        <v>78</v>
      </c>
      <c r="CZ10" s="543" t="s">
        <v>78</v>
      </c>
      <c r="DA10" s="543" t="s">
        <v>78</v>
      </c>
      <c r="DB10" s="543" t="s">
        <v>78</v>
      </c>
      <c r="DC10" s="543" t="s">
        <v>78</v>
      </c>
      <c r="DD10" s="543" t="s">
        <v>78</v>
      </c>
      <c r="DE10" s="543" t="s">
        <v>78</v>
      </c>
      <c r="DF10" s="543" t="s">
        <v>78</v>
      </c>
      <c r="DG10" s="543" t="s">
        <v>551</v>
      </c>
      <c r="DH10" s="544"/>
      <c r="DI10" s="543" t="s">
        <v>78</v>
      </c>
      <c r="DJ10" s="543" t="s">
        <v>78</v>
      </c>
      <c r="DK10" s="543" t="s">
        <v>78</v>
      </c>
      <c r="DL10" s="543" t="s">
        <v>78</v>
      </c>
      <c r="DM10" s="543" t="s">
        <v>78</v>
      </c>
      <c r="DN10" s="543" t="s">
        <v>78</v>
      </c>
      <c r="DO10" s="543" t="s">
        <v>78</v>
      </c>
      <c r="DP10" s="543" t="s">
        <v>78</v>
      </c>
      <c r="DQ10" s="543" t="s">
        <v>89</v>
      </c>
      <c r="DR10" s="543" t="s">
        <v>89</v>
      </c>
      <c r="DS10" s="543" t="s">
        <v>78</v>
      </c>
      <c r="DT10" s="543" t="s">
        <v>551</v>
      </c>
      <c r="DU10" s="544"/>
      <c r="DV10" s="543" t="s">
        <v>78</v>
      </c>
      <c r="DW10" s="543" t="s">
        <v>78</v>
      </c>
      <c r="DX10" s="543" t="s">
        <v>78</v>
      </c>
      <c r="DY10" s="543" t="s">
        <v>78</v>
      </c>
      <c r="DZ10" s="543" t="s">
        <v>78</v>
      </c>
      <c r="EA10" s="543" t="s">
        <v>78</v>
      </c>
      <c r="EB10" s="543" t="s">
        <v>78</v>
      </c>
      <c r="EC10" s="543" t="s">
        <v>89</v>
      </c>
      <c r="ED10" s="543" t="s">
        <v>89</v>
      </c>
      <c r="EE10" s="543" t="s">
        <v>89</v>
      </c>
      <c r="EF10" s="543" t="s">
        <v>78</v>
      </c>
      <c r="EG10" s="543" t="s">
        <v>551</v>
      </c>
      <c r="EH10" s="543" t="s">
        <v>551</v>
      </c>
      <c r="EI10" s="545"/>
      <c r="EJ10" s="546" t="s">
        <v>78</v>
      </c>
      <c r="EK10" s="546" t="s">
        <v>711</v>
      </c>
      <c r="EL10" s="546" t="s">
        <v>712</v>
      </c>
      <c r="EM10" s="546" t="s">
        <v>78</v>
      </c>
      <c r="EN10" s="546" t="s">
        <v>89</v>
      </c>
      <c r="EO10" s="546" t="s">
        <v>78</v>
      </c>
      <c r="EP10" s="546" t="s">
        <v>560</v>
      </c>
      <c r="EQ10" s="546" t="s">
        <v>713</v>
      </c>
      <c r="ER10" s="546" t="s">
        <v>89</v>
      </c>
      <c r="ES10" s="546" t="s">
        <v>96</v>
      </c>
      <c r="ET10" s="546" t="s">
        <v>89</v>
      </c>
      <c r="EU10" s="546" t="s">
        <v>96</v>
      </c>
      <c r="EV10" s="546" t="s">
        <v>89</v>
      </c>
      <c r="EW10" s="546" t="s">
        <v>551</v>
      </c>
      <c r="EX10" s="546" t="s">
        <v>551</v>
      </c>
      <c r="EY10" s="546" t="s">
        <v>551</v>
      </c>
      <c r="EZ10" s="546" t="s">
        <v>551</v>
      </c>
      <c r="FA10" s="546" t="s">
        <v>551</v>
      </c>
      <c r="FB10" s="546" t="s">
        <v>551</v>
      </c>
      <c r="FC10" s="546" t="s">
        <v>551</v>
      </c>
      <c r="FD10" s="546" t="s">
        <v>551</v>
      </c>
      <c r="FE10" s="546" t="s">
        <v>551</v>
      </c>
      <c r="FF10" s="550"/>
      <c r="FG10" s="546" t="s">
        <v>78</v>
      </c>
      <c r="FH10" s="546" t="s">
        <v>714</v>
      </c>
      <c r="FI10" s="546" t="s">
        <v>89</v>
      </c>
      <c r="FJ10" s="546" t="s">
        <v>78</v>
      </c>
      <c r="FK10" s="546" t="s">
        <v>715</v>
      </c>
      <c r="FL10" s="546" t="s">
        <v>89</v>
      </c>
      <c r="FM10" s="546" t="s">
        <v>78</v>
      </c>
      <c r="FN10" s="546" t="s">
        <v>715</v>
      </c>
      <c r="FO10" s="546" t="s">
        <v>89</v>
      </c>
      <c r="FP10" s="547"/>
      <c r="FQ10" s="546" t="s">
        <v>89</v>
      </c>
      <c r="FR10" s="546" t="s">
        <v>89</v>
      </c>
      <c r="FS10" s="546" t="s">
        <v>96</v>
      </c>
      <c r="FT10" s="546" t="s">
        <v>96</v>
      </c>
      <c r="FU10" s="547"/>
      <c r="FV10" s="546" t="s">
        <v>78</v>
      </c>
      <c r="FW10" s="546" t="s">
        <v>78</v>
      </c>
      <c r="FX10" s="546" t="s">
        <v>78</v>
      </c>
      <c r="FY10" s="546" t="s">
        <v>78</v>
      </c>
      <c r="FZ10" s="546" t="s">
        <v>78</v>
      </c>
      <c r="GA10" s="546" t="s">
        <v>78</v>
      </c>
      <c r="GB10" s="546" t="s">
        <v>78</v>
      </c>
      <c r="GC10" s="546" t="s">
        <v>78</v>
      </c>
      <c r="GD10" s="546" t="s">
        <v>78</v>
      </c>
      <c r="GE10" s="546" t="s">
        <v>99</v>
      </c>
      <c r="GF10" s="546" t="s">
        <v>99</v>
      </c>
      <c r="GG10" s="546">
        <v>2010</v>
      </c>
      <c r="GH10" s="546" t="s">
        <v>716</v>
      </c>
      <c r="GI10" s="546" t="s">
        <v>551</v>
      </c>
      <c r="GJ10" s="547"/>
      <c r="GK10" s="546" t="s">
        <v>96</v>
      </c>
      <c r="GL10" s="546" t="s">
        <v>96</v>
      </c>
      <c r="GM10" s="546" t="s">
        <v>96</v>
      </c>
      <c r="GN10" s="546" t="s">
        <v>96</v>
      </c>
      <c r="GO10" s="546" t="s">
        <v>96</v>
      </c>
      <c r="GP10" s="546" t="s">
        <v>717</v>
      </c>
      <c r="GQ10" s="555"/>
      <c r="GR10" s="548" t="s">
        <v>78</v>
      </c>
      <c r="GS10" s="549"/>
      <c r="GT10" s="548" t="s">
        <v>78</v>
      </c>
      <c r="GU10" s="548" t="s">
        <v>78</v>
      </c>
      <c r="GV10" s="548" t="s">
        <v>89</v>
      </c>
      <c r="GW10" s="548" t="s">
        <v>78</v>
      </c>
      <c r="GX10" s="548" t="s">
        <v>89</v>
      </c>
      <c r="GY10" s="548" t="s">
        <v>78</v>
      </c>
      <c r="GZ10" s="548" t="s">
        <v>89</v>
      </c>
      <c r="HA10" s="548" t="s">
        <v>78</v>
      </c>
      <c r="HB10" s="548" t="s">
        <v>89</v>
      </c>
      <c r="HC10" s="548" t="s">
        <v>99</v>
      </c>
      <c r="HD10" s="548" t="s">
        <v>718</v>
      </c>
      <c r="HE10" s="549"/>
      <c r="HF10" s="548" t="s">
        <v>78</v>
      </c>
      <c r="HG10" s="548" t="s">
        <v>78</v>
      </c>
      <c r="HH10" s="551" t="s">
        <v>719</v>
      </c>
      <c r="HI10" s="156" t="s">
        <v>504</v>
      </c>
    </row>
    <row r="11" spans="1:219" ht="39.950000000000003" customHeight="1">
      <c r="A11" s="263" t="s">
        <v>507</v>
      </c>
      <c r="B11" s="154"/>
      <c r="C11" s="536" t="s">
        <v>78</v>
      </c>
      <c r="D11" s="536" t="s">
        <v>720</v>
      </c>
      <c r="E11" s="557"/>
      <c r="F11" s="536" t="s">
        <v>78</v>
      </c>
      <c r="G11" s="536" t="s">
        <v>721</v>
      </c>
      <c r="H11" s="536" t="s">
        <v>78</v>
      </c>
      <c r="I11" s="536" t="s">
        <v>722</v>
      </c>
      <c r="J11" s="536" t="s">
        <v>89</v>
      </c>
      <c r="K11" s="536" t="s">
        <v>551</v>
      </c>
      <c r="L11" s="536" t="s">
        <v>78</v>
      </c>
      <c r="M11" s="536" t="s">
        <v>606</v>
      </c>
      <c r="N11" s="536" t="s">
        <v>78</v>
      </c>
      <c r="O11" s="536" t="s">
        <v>723</v>
      </c>
      <c r="P11" s="536" t="s">
        <v>78</v>
      </c>
      <c r="Q11" s="536" t="s">
        <v>724</v>
      </c>
      <c r="R11" s="536" t="s">
        <v>78</v>
      </c>
      <c r="S11" s="536" t="s">
        <v>725</v>
      </c>
      <c r="T11" s="536" t="s">
        <v>89</v>
      </c>
      <c r="U11" s="536" t="s">
        <v>551</v>
      </c>
      <c r="V11" s="536" t="s">
        <v>89</v>
      </c>
      <c r="W11" s="536" t="s">
        <v>551</v>
      </c>
      <c r="X11" s="536" t="s">
        <v>82</v>
      </c>
      <c r="Y11" s="536" t="s">
        <v>78</v>
      </c>
      <c r="Z11" s="536" t="s">
        <v>78</v>
      </c>
      <c r="AA11" s="536" t="s">
        <v>726</v>
      </c>
      <c r="AB11" s="536" t="s">
        <v>727</v>
      </c>
      <c r="AC11" s="155"/>
      <c r="AD11" s="537" t="s">
        <v>80</v>
      </c>
      <c r="AE11" s="537" t="s">
        <v>123</v>
      </c>
      <c r="AF11" s="538">
        <v>1274640</v>
      </c>
      <c r="AG11" s="535" t="s">
        <v>99</v>
      </c>
      <c r="AH11" s="535" t="s">
        <v>99</v>
      </c>
      <c r="AI11" s="535" t="s">
        <v>78</v>
      </c>
      <c r="AJ11" s="538" t="s">
        <v>99</v>
      </c>
      <c r="AK11" s="538" t="s">
        <v>99</v>
      </c>
      <c r="AL11" s="537" t="s">
        <v>555</v>
      </c>
      <c r="AM11" s="537" t="s">
        <v>551</v>
      </c>
      <c r="AN11" s="537" t="s">
        <v>551</v>
      </c>
      <c r="AO11" s="537" t="s">
        <v>78</v>
      </c>
      <c r="AP11" s="537" t="s">
        <v>78</v>
      </c>
      <c r="AQ11" s="537" t="s">
        <v>99</v>
      </c>
      <c r="AR11" s="538">
        <v>268000</v>
      </c>
      <c r="AS11" s="538" t="s">
        <v>555</v>
      </c>
      <c r="AT11" s="538" t="s">
        <v>728</v>
      </c>
      <c r="AU11" s="537" t="s">
        <v>551</v>
      </c>
      <c r="AV11" s="537" t="s">
        <v>78</v>
      </c>
      <c r="AW11" s="538" t="s">
        <v>729</v>
      </c>
      <c r="AX11" s="538">
        <v>8000</v>
      </c>
      <c r="AY11" s="538" t="s">
        <v>555</v>
      </c>
      <c r="AZ11" s="538" t="s">
        <v>728</v>
      </c>
      <c r="BA11" s="537" t="s">
        <v>730</v>
      </c>
      <c r="BB11" s="539">
        <v>276000</v>
      </c>
      <c r="BC11" s="537" t="s">
        <v>551</v>
      </c>
      <c r="BD11" s="540"/>
      <c r="BE11" s="537" t="s">
        <v>89</v>
      </c>
      <c r="BF11" s="538" t="s">
        <v>96</v>
      </c>
      <c r="BG11" s="538">
        <v>0</v>
      </c>
      <c r="BH11" s="538" t="s">
        <v>555</v>
      </c>
      <c r="BI11" s="538" t="s">
        <v>551</v>
      </c>
      <c r="BJ11" s="537" t="s">
        <v>551</v>
      </c>
      <c r="BK11" s="537" t="s">
        <v>78</v>
      </c>
      <c r="BL11" s="538">
        <v>162247</v>
      </c>
      <c r="BM11" s="538" t="s">
        <v>555</v>
      </c>
      <c r="BN11" s="538" t="s">
        <v>584</v>
      </c>
      <c r="BO11" s="538" t="s">
        <v>731</v>
      </c>
      <c r="BP11" s="537" t="s">
        <v>89</v>
      </c>
      <c r="BQ11" s="538">
        <v>0</v>
      </c>
      <c r="BR11" s="538" t="s">
        <v>555</v>
      </c>
      <c r="BS11" s="538" t="s">
        <v>551</v>
      </c>
      <c r="BT11" s="538" t="s">
        <v>551</v>
      </c>
      <c r="BU11" s="539">
        <v>162247</v>
      </c>
      <c r="BV11" s="538" t="s">
        <v>551</v>
      </c>
      <c r="BW11" s="541">
        <v>0.62978183535768639</v>
      </c>
      <c r="BX11" s="537" t="s">
        <v>551</v>
      </c>
      <c r="BY11" s="541">
        <v>0.34382021590409839</v>
      </c>
      <c r="BZ11" s="537" t="s">
        <v>551</v>
      </c>
      <c r="CA11" s="537" t="s">
        <v>551</v>
      </c>
      <c r="CB11" s="537" t="s">
        <v>551</v>
      </c>
      <c r="CC11" s="537" t="s">
        <v>77</v>
      </c>
      <c r="CD11" s="537" t="s">
        <v>732</v>
      </c>
      <c r="CE11" s="537" t="s">
        <v>89</v>
      </c>
      <c r="CF11" s="537" t="s">
        <v>551</v>
      </c>
      <c r="CG11" s="262"/>
      <c r="CH11" s="542"/>
      <c r="CI11" s="543" t="s">
        <v>78</v>
      </c>
      <c r="CJ11" s="543" t="s">
        <v>78</v>
      </c>
      <c r="CK11" s="543" t="s">
        <v>78</v>
      </c>
      <c r="CL11" s="543" t="s">
        <v>78</v>
      </c>
      <c r="CM11" s="543" t="s">
        <v>78</v>
      </c>
      <c r="CN11" s="543" t="s">
        <v>78</v>
      </c>
      <c r="CO11" s="543" t="s">
        <v>89</v>
      </c>
      <c r="CP11" s="543" t="s">
        <v>89</v>
      </c>
      <c r="CQ11" s="543" t="s">
        <v>78</v>
      </c>
      <c r="CR11" s="543" t="s">
        <v>78</v>
      </c>
      <c r="CS11" s="543" t="s">
        <v>78</v>
      </c>
      <c r="CT11" s="543" t="s">
        <v>733</v>
      </c>
      <c r="CU11" s="542"/>
      <c r="CV11" s="543" t="s">
        <v>78</v>
      </c>
      <c r="CW11" s="543" t="s">
        <v>78</v>
      </c>
      <c r="CX11" s="543" t="s">
        <v>78</v>
      </c>
      <c r="CY11" s="543" t="s">
        <v>78</v>
      </c>
      <c r="CZ11" s="543" t="s">
        <v>78</v>
      </c>
      <c r="DA11" s="543" t="s">
        <v>78</v>
      </c>
      <c r="DB11" s="543" t="s">
        <v>89</v>
      </c>
      <c r="DC11" s="543" t="s">
        <v>89</v>
      </c>
      <c r="DD11" s="543" t="s">
        <v>78</v>
      </c>
      <c r="DE11" s="543" t="s">
        <v>78</v>
      </c>
      <c r="DF11" s="543" t="s">
        <v>89</v>
      </c>
      <c r="DG11" s="543" t="s">
        <v>551</v>
      </c>
      <c r="DH11" s="544"/>
      <c r="DI11" s="543" t="s">
        <v>78</v>
      </c>
      <c r="DJ11" s="543" t="s">
        <v>78</v>
      </c>
      <c r="DK11" s="543" t="s">
        <v>78</v>
      </c>
      <c r="DL11" s="543" t="s">
        <v>78</v>
      </c>
      <c r="DM11" s="543" t="s">
        <v>78</v>
      </c>
      <c r="DN11" s="543" t="s">
        <v>78</v>
      </c>
      <c r="DO11" s="543" t="s">
        <v>78</v>
      </c>
      <c r="DP11" s="543" t="s">
        <v>89</v>
      </c>
      <c r="DQ11" s="543" t="s">
        <v>78</v>
      </c>
      <c r="DR11" s="543" t="s">
        <v>78</v>
      </c>
      <c r="DS11" s="543" t="s">
        <v>78</v>
      </c>
      <c r="DT11" s="543" t="s">
        <v>733</v>
      </c>
      <c r="DU11" s="544"/>
      <c r="DV11" s="543" t="s">
        <v>99</v>
      </c>
      <c r="DW11" s="543" t="s">
        <v>99</v>
      </c>
      <c r="DX11" s="543" t="s">
        <v>99</v>
      </c>
      <c r="DY11" s="543" t="s">
        <v>99</v>
      </c>
      <c r="DZ11" s="543" t="s">
        <v>99</v>
      </c>
      <c r="EA11" s="543" t="s">
        <v>99</v>
      </c>
      <c r="EB11" s="543" t="s">
        <v>78</v>
      </c>
      <c r="EC11" s="543" t="s">
        <v>78</v>
      </c>
      <c r="ED11" s="543" t="s">
        <v>99</v>
      </c>
      <c r="EE11" s="543" t="s">
        <v>99</v>
      </c>
      <c r="EF11" s="543" t="s">
        <v>99</v>
      </c>
      <c r="EG11" s="543" t="s">
        <v>551</v>
      </c>
      <c r="EH11" s="543" t="s">
        <v>734</v>
      </c>
      <c r="EI11" s="545"/>
      <c r="EJ11" s="546" t="s">
        <v>78</v>
      </c>
      <c r="EK11" s="546" t="s">
        <v>735</v>
      </c>
      <c r="EL11" s="546" t="s">
        <v>736</v>
      </c>
      <c r="EM11" s="546" t="s">
        <v>78</v>
      </c>
      <c r="EN11" s="546" t="s">
        <v>78</v>
      </c>
      <c r="EO11" s="546" t="s">
        <v>78</v>
      </c>
      <c r="EP11" s="546" t="s">
        <v>737</v>
      </c>
      <c r="EQ11" s="546" t="s">
        <v>738</v>
      </c>
      <c r="ER11" s="546" t="s">
        <v>89</v>
      </c>
      <c r="ES11" s="546" t="s">
        <v>96</v>
      </c>
      <c r="ET11" s="546" t="s">
        <v>89</v>
      </c>
      <c r="EU11" s="546" t="s">
        <v>96</v>
      </c>
      <c r="EV11" s="546" t="s">
        <v>89</v>
      </c>
      <c r="EW11" s="546" t="s">
        <v>551</v>
      </c>
      <c r="EX11" s="546" t="s">
        <v>551</v>
      </c>
      <c r="EY11" s="546" t="s">
        <v>551</v>
      </c>
      <c r="EZ11" s="546" t="s">
        <v>551</v>
      </c>
      <c r="FA11" s="546" t="s">
        <v>551</v>
      </c>
      <c r="FB11" s="546" t="s">
        <v>551</v>
      </c>
      <c r="FC11" s="546" t="s">
        <v>551</v>
      </c>
      <c r="FD11" s="546" t="s">
        <v>551</v>
      </c>
      <c r="FE11" s="546" t="s">
        <v>551</v>
      </c>
      <c r="FF11" s="550"/>
      <c r="FG11" s="546" t="s">
        <v>89</v>
      </c>
      <c r="FH11" s="546" t="s">
        <v>551</v>
      </c>
      <c r="FI11" s="546" t="s">
        <v>551</v>
      </c>
      <c r="FJ11" s="546" t="s">
        <v>89</v>
      </c>
      <c r="FK11" s="546" t="s">
        <v>551</v>
      </c>
      <c r="FL11" s="546" t="s">
        <v>551</v>
      </c>
      <c r="FM11" s="546" t="s">
        <v>89</v>
      </c>
      <c r="FN11" s="546" t="s">
        <v>551</v>
      </c>
      <c r="FO11" s="546" t="s">
        <v>551</v>
      </c>
      <c r="FP11" s="547"/>
      <c r="FQ11" s="546" t="s">
        <v>89</v>
      </c>
      <c r="FR11" s="546" t="s">
        <v>89</v>
      </c>
      <c r="FS11" s="546" t="s">
        <v>96</v>
      </c>
      <c r="FT11" s="546" t="s">
        <v>96</v>
      </c>
      <c r="FU11" s="547"/>
      <c r="FV11" s="546" t="s">
        <v>78</v>
      </c>
      <c r="FW11" s="546" t="s">
        <v>78</v>
      </c>
      <c r="FX11" s="546" t="s">
        <v>78</v>
      </c>
      <c r="FY11" s="546" t="s">
        <v>89</v>
      </c>
      <c r="FZ11" s="546" t="s">
        <v>78</v>
      </c>
      <c r="GA11" s="546" t="s">
        <v>78</v>
      </c>
      <c r="GB11" s="546" t="s">
        <v>89</v>
      </c>
      <c r="GC11" s="546" t="s">
        <v>89</v>
      </c>
      <c r="GD11" s="546" t="s">
        <v>89</v>
      </c>
      <c r="GE11" s="546" t="s">
        <v>89</v>
      </c>
      <c r="GF11" s="546" t="s">
        <v>96</v>
      </c>
      <c r="GG11" s="546">
        <v>2007</v>
      </c>
      <c r="GH11" s="546" t="s">
        <v>739</v>
      </c>
      <c r="GI11" s="546" t="s">
        <v>551</v>
      </c>
      <c r="GJ11" s="547"/>
      <c r="GK11" s="546" t="s">
        <v>96</v>
      </c>
      <c r="GL11" s="546" t="s">
        <v>96</v>
      </c>
      <c r="GM11" s="546" t="s">
        <v>96</v>
      </c>
      <c r="GN11" s="546" t="s">
        <v>96</v>
      </c>
      <c r="GO11" s="546" t="s">
        <v>96</v>
      </c>
      <c r="GP11" s="546" t="s">
        <v>717</v>
      </c>
      <c r="GQ11" s="555"/>
      <c r="GR11" s="548" t="s">
        <v>78</v>
      </c>
      <c r="GS11" s="549"/>
      <c r="GT11" s="548" t="s">
        <v>78</v>
      </c>
      <c r="GU11" s="548" t="s">
        <v>89</v>
      </c>
      <c r="GV11" s="548" t="s">
        <v>78</v>
      </c>
      <c r="GW11" s="548" t="s">
        <v>89</v>
      </c>
      <c r="GX11" s="548" t="s">
        <v>89</v>
      </c>
      <c r="GY11" s="548" t="s">
        <v>78</v>
      </c>
      <c r="GZ11" s="548" t="s">
        <v>96</v>
      </c>
      <c r="HA11" s="548" t="s">
        <v>96</v>
      </c>
      <c r="HB11" s="548" t="s">
        <v>96</v>
      </c>
      <c r="HC11" s="1114" t="s">
        <v>740</v>
      </c>
      <c r="HD11" s="548" t="s">
        <v>741</v>
      </c>
      <c r="HE11" s="549"/>
      <c r="HF11" s="548" t="s">
        <v>78</v>
      </c>
      <c r="HG11" s="548" t="s">
        <v>78</v>
      </c>
      <c r="HH11" s="551" t="s">
        <v>551</v>
      </c>
      <c r="HI11" s="1111" t="s">
        <v>502</v>
      </c>
    </row>
    <row r="12" spans="1:219" ht="39.950000000000003" customHeight="1">
      <c r="A12" s="263" t="s">
        <v>508</v>
      </c>
      <c r="B12" s="154"/>
      <c r="C12" s="536" t="s">
        <v>78</v>
      </c>
      <c r="D12" s="536" t="s">
        <v>742</v>
      </c>
      <c r="E12" s="557"/>
      <c r="F12" s="536" t="s">
        <v>78</v>
      </c>
      <c r="G12" s="536" t="s">
        <v>743</v>
      </c>
      <c r="H12" s="536" t="s">
        <v>78</v>
      </c>
      <c r="I12" s="536" t="s">
        <v>744</v>
      </c>
      <c r="J12" s="536" t="s">
        <v>89</v>
      </c>
      <c r="K12" s="536" t="s">
        <v>551</v>
      </c>
      <c r="L12" s="536" t="s">
        <v>78</v>
      </c>
      <c r="M12" s="536" t="s">
        <v>606</v>
      </c>
      <c r="N12" s="536" t="s">
        <v>78</v>
      </c>
      <c r="O12" s="536" t="s">
        <v>552</v>
      </c>
      <c r="P12" s="536" t="s">
        <v>78</v>
      </c>
      <c r="Q12" s="536" t="s">
        <v>745</v>
      </c>
      <c r="R12" s="536" t="s">
        <v>89</v>
      </c>
      <c r="S12" s="536" t="s">
        <v>551</v>
      </c>
      <c r="T12" s="536" t="s">
        <v>89</v>
      </c>
      <c r="U12" s="536" t="s">
        <v>551</v>
      </c>
      <c r="V12" s="536" t="s">
        <v>89</v>
      </c>
      <c r="W12" s="536" t="s">
        <v>551</v>
      </c>
      <c r="X12" s="536" t="s">
        <v>82</v>
      </c>
      <c r="Y12" s="536" t="s">
        <v>99</v>
      </c>
      <c r="Z12" s="536" t="s">
        <v>78</v>
      </c>
      <c r="AA12" s="536" t="s">
        <v>746</v>
      </c>
      <c r="AB12" s="536" t="s">
        <v>747</v>
      </c>
      <c r="AC12" s="155"/>
      <c r="AD12" s="537" t="s">
        <v>80</v>
      </c>
      <c r="AE12" s="537" t="s">
        <v>123</v>
      </c>
      <c r="AF12" s="538">
        <v>1464000</v>
      </c>
      <c r="AG12" s="535" t="s">
        <v>748</v>
      </c>
      <c r="AH12" s="535" t="s">
        <v>749</v>
      </c>
      <c r="AI12" s="535" t="s">
        <v>89</v>
      </c>
      <c r="AJ12" s="538" t="s">
        <v>78</v>
      </c>
      <c r="AK12" s="538">
        <v>1058225</v>
      </c>
      <c r="AL12" s="537" t="s">
        <v>555</v>
      </c>
      <c r="AM12" s="537" t="s">
        <v>750</v>
      </c>
      <c r="AN12" s="537" t="s">
        <v>551</v>
      </c>
      <c r="AO12" s="537" t="s">
        <v>78</v>
      </c>
      <c r="AP12" s="537" t="s">
        <v>78</v>
      </c>
      <c r="AQ12" s="537" t="s">
        <v>751</v>
      </c>
      <c r="AR12" s="538">
        <v>977674</v>
      </c>
      <c r="AS12" s="538" t="s">
        <v>555</v>
      </c>
      <c r="AT12" s="538" t="s">
        <v>752</v>
      </c>
      <c r="AU12" s="537" t="s">
        <v>551</v>
      </c>
      <c r="AV12" s="537" t="s">
        <v>89</v>
      </c>
      <c r="AW12" s="538" t="s">
        <v>96</v>
      </c>
      <c r="AX12" s="538">
        <v>0</v>
      </c>
      <c r="AY12" s="538" t="s">
        <v>555</v>
      </c>
      <c r="AZ12" s="538" t="s">
        <v>551</v>
      </c>
      <c r="BA12" s="537" t="s">
        <v>551</v>
      </c>
      <c r="BB12" s="539">
        <v>977674</v>
      </c>
      <c r="BC12" s="537" t="s">
        <v>551</v>
      </c>
      <c r="BD12" s="540"/>
      <c r="BE12" s="537" t="s">
        <v>89</v>
      </c>
      <c r="BF12" s="538" t="s">
        <v>96</v>
      </c>
      <c r="BG12" s="538">
        <v>0</v>
      </c>
      <c r="BH12" s="538" t="s">
        <v>555</v>
      </c>
      <c r="BI12" s="538" t="s">
        <v>551</v>
      </c>
      <c r="BJ12" s="537" t="s">
        <v>551</v>
      </c>
      <c r="BK12" s="537" t="s">
        <v>89</v>
      </c>
      <c r="BL12" s="538">
        <v>0</v>
      </c>
      <c r="BM12" s="552" t="s">
        <v>555</v>
      </c>
      <c r="BN12" s="538" t="s">
        <v>551</v>
      </c>
      <c r="BO12" s="538" t="s">
        <v>551</v>
      </c>
      <c r="BP12" s="537" t="s">
        <v>89</v>
      </c>
      <c r="BQ12" s="538">
        <v>0</v>
      </c>
      <c r="BR12" s="552" t="s">
        <v>555</v>
      </c>
      <c r="BS12" s="538" t="s">
        <v>551</v>
      </c>
      <c r="BT12" s="538" t="s">
        <v>551</v>
      </c>
      <c r="BU12" s="539">
        <v>0</v>
      </c>
      <c r="BV12" s="538" t="s">
        <v>551</v>
      </c>
      <c r="BW12" s="541">
        <v>1</v>
      </c>
      <c r="BX12" s="537" t="s">
        <v>551</v>
      </c>
      <c r="BY12" s="541">
        <v>0.66781010928961748</v>
      </c>
      <c r="BZ12" s="537" t="s">
        <v>551</v>
      </c>
      <c r="CA12" s="537" t="s">
        <v>99</v>
      </c>
      <c r="CB12" s="537" t="s">
        <v>753</v>
      </c>
      <c r="CC12" s="537" t="s">
        <v>92</v>
      </c>
      <c r="CD12" s="537" t="s">
        <v>552</v>
      </c>
      <c r="CE12" s="537" t="s">
        <v>89</v>
      </c>
      <c r="CF12" s="537" t="s">
        <v>551</v>
      </c>
      <c r="CG12" s="262"/>
      <c r="CH12" s="542"/>
      <c r="CI12" s="543" t="s">
        <v>78</v>
      </c>
      <c r="CJ12" s="543" t="s">
        <v>78</v>
      </c>
      <c r="CK12" s="543" t="s">
        <v>78</v>
      </c>
      <c r="CL12" s="543" t="s">
        <v>78</v>
      </c>
      <c r="CM12" s="543" t="s">
        <v>78</v>
      </c>
      <c r="CN12" s="543" t="s">
        <v>78</v>
      </c>
      <c r="CO12" s="543" t="s">
        <v>78</v>
      </c>
      <c r="CP12" s="543" t="s">
        <v>78</v>
      </c>
      <c r="CQ12" s="543" t="s">
        <v>78</v>
      </c>
      <c r="CR12" s="543" t="s">
        <v>78</v>
      </c>
      <c r="CS12" s="543" t="s">
        <v>89</v>
      </c>
      <c r="CT12" s="543" t="s">
        <v>551</v>
      </c>
      <c r="CU12" s="542"/>
      <c r="CV12" s="543" t="s">
        <v>78</v>
      </c>
      <c r="CW12" s="543" t="s">
        <v>89</v>
      </c>
      <c r="CX12" s="543" t="s">
        <v>78</v>
      </c>
      <c r="CY12" s="543" t="s">
        <v>78</v>
      </c>
      <c r="CZ12" s="543" t="s">
        <v>78</v>
      </c>
      <c r="DA12" s="543" t="s">
        <v>78</v>
      </c>
      <c r="DB12" s="543" t="s">
        <v>78</v>
      </c>
      <c r="DC12" s="543" t="s">
        <v>89</v>
      </c>
      <c r="DD12" s="543" t="s">
        <v>78</v>
      </c>
      <c r="DE12" s="543" t="s">
        <v>78</v>
      </c>
      <c r="DF12" s="543" t="s">
        <v>89</v>
      </c>
      <c r="DG12" s="543" t="s">
        <v>551</v>
      </c>
      <c r="DH12" s="544"/>
      <c r="DI12" s="543" t="s">
        <v>78</v>
      </c>
      <c r="DJ12" s="543" t="s">
        <v>78</v>
      </c>
      <c r="DK12" s="543" t="s">
        <v>78</v>
      </c>
      <c r="DL12" s="543" t="s">
        <v>78</v>
      </c>
      <c r="DM12" s="543" t="s">
        <v>78</v>
      </c>
      <c r="DN12" s="543" t="s">
        <v>78</v>
      </c>
      <c r="DO12" s="543" t="s">
        <v>78</v>
      </c>
      <c r="DP12" s="543" t="s">
        <v>99</v>
      </c>
      <c r="DQ12" s="543" t="s">
        <v>78</v>
      </c>
      <c r="DR12" s="543" t="s">
        <v>78</v>
      </c>
      <c r="DS12" s="543" t="s">
        <v>78</v>
      </c>
      <c r="DT12" s="543" t="s">
        <v>551</v>
      </c>
      <c r="DU12" s="544"/>
      <c r="DV12" s="543" t="s">
        <v>78</v>
      </c>
      <c r="DW12" s="543" t="s">
        <v>99</v>
      </c>
      <c r="DX12" s="543" t="s">
        <v>78</v>
      </c>
      <c r="DY12" s="543" t="s">
        <v>78</v>
      </c>
      <c r="DZ12" s="543" t="s">
        <v>78</v>
      </c>
      <c r="EA12" s="543" t="s">
        <v>78</v>
      </c>
      <c r="EB12" s="543" t="s">
        <v>78</v>
      </c>
      <c r="EC12" s="543" t="s">
        <v>99</v>
      </c>
      <c r="ED12" s="543" t="s">
        <v>89</v>
      </c>
      <c r="EE12" s="543" t="s">
        <v>89</v>
      </c>
      <c r="EF12" s="543" t="s">
        <v>89</v>
      </c>
      <c r="EG12" s="543" t="s">
        <v>551</v>
      </c>
      <c r="EH12" s="543" t="s">
        <v>551</v>
      </c>
      <c r="EI12" s="545"/>
      <c r="EJ12" s="546" t="s">
        <v>89</v>
      </c>
      <c r="EK12" s="546" t="s">
        <v>551</v>
      </c>
      <c r="EL12" s="546" t="s">
        <v>551</v>
      </c>
      <c r="EM12" s="546" t="s">
        <v>551</v>
      </c>
      <c r="EN12" s="546" t="s">
        <v>551</v>
      </c>
      <c r="EO12" s="546" t="s">
        <v>78</v>
      </c>
      <c r="EP12" s="546" t="s">
        <v>754</v>
      </c>
      <c r="EQ12" s="546" t="s">
        <v>755</v>
      </c>
      <c r="ER12" s="546" t="s">
        <v>89</v>
      </c>
      <c r="ES12" s="546" t="s">
        <v>96</v>
      </c>
      <c r="ET12" s="546" t="s">
        <v>99</v>
      </c>
      <c r="EU12" s="546" t="s">
        <v>99</v>
      </c>
      <c r="EV12" s="546" t="s">
        <v>89</v>
      </c>
      <c r="EW12" s="546" t="s">
        <v>551</v>
      </c>
      <c r="EX12" s="546" t="s">
        <v>551</v>
      </c>
      <c r="EY12" s="546" t="s">
        <v>551</v>
      </c>
      <c r="EZ12" s="546" t="s">
        <v>551</v>
      </c>
      <c r="FA12" s="546" t="s">
        <v>551</v>
      </c>
      <c r="FB12" s="546" t="s">
        <v>551</v>
      </c>
      <c r="FC12" s="546" t="s">
        <v>551</v>
      </c>
      <c r="FD12" s="546" t="s">
        <v>551</v>
      </c>
      <c r="FE12" s="546" t="s">
        <v>551</v>
      </c>
      <c r="FF12" s="550"/>
      <c r="FG12" s="546" t="s">
        <v>89</v>
      </c>
      <c r="FH12" s="546" t="s">
        <v>551</v>
      </c>
      <c r="FI12" s="546" t="s">
        <v>551</v>
      </c>
      <c r="FJ12" s="546" t="s">
        <v>89</v>
      </c>
      <c r="FK12" s="546" t="s">
        <v>551</v>
      </c>
      <c r="FL12" s="546" t="s">
        <v>551</v>
      </c>
      <c r="FM12" s="546" t="s">
        <v>89</v>
      </c>
      <c r="FN12" s="546" t="s">
        <v>551</v>
      </c>
      <c r="FO12" s="546" t="s">
        <v>551</v>
      </c>
      <c r="FP12" s="547"/>
      <c r="FQ12" s="546" t="s">
        <v>89</v>
      </c>
      <c r="FR12" s="546" t="s">
        <v>89</v>
      </c>
      <c r="FS12" s="546" t="s">
        <v>96</v>
      </c>
      <c r="FT12" s="546" t="s">
        <v>96</v>
      </c>
      <c r="FU12" s="547"/>
      <c r="FV12" s="546" t="s">
        <v>78</v>
      </c>
      <c r="FW12" s="546" t="s">
        <v>78</v>
      </c>
      <c r="FX12" s="546" t="s">
        <v>78</v>
      </c>
      <c r="FY12" s="546" t="s">
        <v>78</v>
      </c>
      <c r="FZ12" s="546" t="s">
        <v>78</v>
      </c>
      <c r="GA12" s="546" t="s">
        <v>78</v>
      </c>
      <c r="GB12" s="546" t="s">
        <v>89</v>
      </c>
      <c r="GC12" s="546" t="s">
        <v>89</v>
      </c>
      <c r="GD12" s="546" t="s">
        <v>89</v>
      </c>
      <c r="GE12" s="546" t="s">
        <v>99</v>
      </c>
      <c r="GF12" s="546" t="s">
        <v>99</v>
      </c>
      <c r="GG12" s="546">
        <v>2009</v>
      </c>
      <c r="GH12" s="546" t="s">
        <v>756</v>
      </c>
      <c r="GI12" s="546" t="s">
        <v>551</v>
      </c>
      <c r="GJ12" s="547"/>
      <c r="GK12" s="546" t="s">
        <v>96</v>
      </c>
      <c r="GL12" s="546" t="s">
        <v>96</v>
      </c>
      <c r="GM12" s="546" t="s">
        <v>96</v>
      </c>
      <c r="GN12" s="546" t="s">
        <v>96</v>
      </c>
      <c r="GO12" s="546" t="s">
        <v>96</v>
      </c>
      <c r="GP12" s="546" t="s">
        <v>717</v>
      </c>
      <c r="GQ12" s="555"/>
      <c r="GR12" s="548" t="s">
        <v>78</v>
      </c>
      <c r="GS12" s="549"/>
      <c r="GT12" s="548" t="s">
        <v>78</v>
      </c>
      <c r="GU12" s="548" t="s">
        <v>96</v>
      </c>
      <c r="GV12" s="548" t="s">
        <v>78</v>
      </c>
      <c r="GW12" s="548" t="s">
        <v>99</v>
      </c>
      <c r="GX12" s="548" t="s">
        <v>89</v>
      </c>
      <c r="GY12" s="548" t="s">
        <v>89</v>
      </c>
      <c r="GZ12" s="548" t="s">
        <v>96</v>
      </c>
      <c r="HA12" s="548" t="s">
        <v>96</v>
      </c>
      <c r="HB12" s="548" t="s">
        <v>96</v>
      </c>
      <c r="HC12" s="1114" t="s">
        <v>555</v>
      </c>
      <c r="HD12" s="548" t="s">
        <v>750</v>
      </c>
      <c r="HE12" s="549"/>
      <c r="HF12" s="548" t="s">
        <v>89</v>
      </c>
      <c r="HG12" s="548" t="s">
        <v>78</v>
      </c>
      <c r="HH12" s="551" t="s">
        <v>757</v>
      </c>
      <c r="HI12" s="1111" t="s">
        <v>502</v>
      </c>
    </row>
    <row r="13" spans="1:219" ht="39.950000000000003" customHeight="1">
      <c r="A13" s="263" t="s">
        <v>509</v>
      </c>
      <c r="B13" s="154"/>
      <c r="C13" s="536" t="s">
        <v>78</v>
      </c>
      <c r="D13" s="536" t="s">
        <v>758</v>
      </c>
      <c r="E13" s="557"/>
      <c r="F13" s="536" t="s">
        <v>78</v>
      </c>
      <c r="G13" s="536" t="s">
        <v>759</v>
      </c>
      <c r="H13" s="536" t="s">
        <v>78</v>
      </c>
      <c r="I13" s="536" t="s">
        <v>760</v>
      </c>
      <c r="J13" s="536" t="s">
        <v>89</v>
      </c>
      <c r="K13" s="536" t="s">
        <v>551</v>
      </c>
      <c r="L13" s="536" t="s">
        <v>78</v>
      </c>
      <c r="M13" s="536" t="s">
        <v>761</v>
      </c>
      <c r="N13" s="536" t="s">
        <v>78</v>
      </c>
      <c r="O13" s="536" t="s">
        <v>700</v>
      </c>
      <c r="P13" s="536" t="s">
        <v>78</v>
      </c>
      <c r="Q13" s="536" t="s">
        <v>762</v>
      </c>
      <c r="R13" s="536" t="s">
        <v>89</v>
      </c>
      <c r="S13" s="536" t="s">
        <v>551</v>
      </c>
      <c r="T13" s="536" t="s">
        <v>78</v>
      </c>
      <c r="U13" s="536" t="s">
        <v>763</v>
      </c>
      <c r="V13" s="536" t="s">
        <v>78</v>
      </c>
      <c r="W13" s="536" t="s">
        <v>764</v>
      </c>
      <c r="X13" s="536" t="s">
        <v>94</v>
      </c>
      <c r="Y13" s="536" t="s">
        <v>89</v>
      </c>
      <c r="Z13" s="536" t="s">
        <v>78</v>
      </c>
      <c r="AA13" s="536" t="s">
        <v>765</v>
      </c>
      <c r="AB13" s="536" t="s">
        <v>766</v>
      </c>
      <c r="AC13" s="155"/>
      <c r="AD13" s="537" t="s">
        <v>104</v>
      </c>
      <c r="AE13" s="537" t="s">
        <v>102</v>
      </c>
      <c r="AF13" s="538">
        <v>34000000</v>
      </c>
      <c r="AG13" s="535" t="s">
        <v>610</v>
      </c>
      <c r="AH13" s="535" t="s">
        <v>767</v>
      </c>
      <c r="AI13" s="535" t="s">
        <v>78</v>
      </c>
      <c r="AJ13" s="538" t="s">
        <v>78</v>
      </c>
      <c r="AK13" s="538">
        <v>6600000</v>
      </c>
      <c r="AL13" s="537" t="s">
        <v>610</v>
      </c>
      <c r="AM13" s="537" t="s">
        <v>768</v>
      </c>
      <c r="AN13" s="537" t="s">
        <v>551</v>
      </c>
      <c r="AO13" s="537" t="s">
        <v>89</v>
      </c>
      <c r="AP13" s="537" t="s">
        <v>89</v>
      </c>
      <c r="AQ13" s="537" t="s">
        <v>96</v>
      </c>
      <c r="AR13" s="538">
        <v>0</v>
      </c>
      <c r="AS13" s="538" t="s">
        <v>610</v>
      </c>
      <c r="AT13" s="538" t="s">
        <v>551</v>
      </c>
      <c r="AU13" s="537" t="s">
        <v>551</v>
      </c>
      <c r="AV13" s="537" t="s">
        <v>89</v>
      </c>
      <c r="AW13" s="538" t="s">
        <v>96</v>
      </c>
      <c r="AX13" s="538">
        <v>0</v>
      </c>
      <c r="AY13" s="538" t="s">
        <v>610</v>
      </c>
      <c r="AZ13" s="538" t="s">
        <v>551</v>
      </c>
      <c r="BA13" s="537" t="s">
        <v>769</v>
      </c>
      <c r="BB13" s="539">
        <v>0</v>
      </c>
      <c r="BC13" s="537" t="s">
        <v>551</v>
      </c>
      <c r="BD13" s="540"/>
      <c r="BE13" s="537" t="s">
        <v>78</v>
      </c>
      <c r="BF13" s="538" t="s">
        <v>770</v>
      </c>
      <c r="BG13" s="538">
        <v>16892463</v>
      </c>
      <c r="BH13" s="538" t="s">
        <v>610</v>
      </c>
      <c r="BI13" s="538" t="s">
        <v>771</v>
      </c>
      <c r="BJ13" s="537" t="s">
        <v>551</v>
      </c>
      <c r="BK13" s="537" t="s">
        <v>99</v>
      </c>
      <c r="BL13" s="538" t="s">
        <v>551</v>
      </c>
      <c r="BM13" s="538" t="s">
        <v>610</v>
      </c>
      <c r="BN13" s="538" t="s">
        <v>551</v>
      </c>
      <c r="BO13" s="538" t="s">
        <v>772</v>
      </c>
      <c r="BP13" s="537" t="s">
        <v>89</v>
      </c>
      <c r="BQ13" s="538">
        <v>0</v>
      </c>
      <c r="BR13" s="538" t="s">
        <v>610</v>
      </c>
      <c r="BS13" s="538" t="s">
        <v>551</v>
      </c>
      <c r="BT13" s="538" t="s">
        <v>773</v>
      </c>
      <c r="BU13" s="539">
        <v>16892463</v>
      </c>
      <c r="BV13" s="538" t="s">
        <v>693</v>
      </c>
      <c r="BW13" s="541">
        <v>0</v>
      </c>
      <c r="BX13" s="537" t="s">
        <v>774</v>
      </c>
      <c r="BY13" s="541">
        <v>0.49683714705882354</v>
      </c>
      <c r="BZ13" s="537" t="s">
        <v>551</v>
      </c>
      <c r="CA13" s="537" t="s">
        <v>78</v>
      </c>
      <c r="CB13" s="537" t="s">
        <v>775</v>
      </c>
      <c r="CC13" s="537" t="s">
        <v>77</v>
      </c>
      <c r="CD13" s="537" t="s">
        <v>776</v>
      </c>
      <c r="CE13" s="537" t="s">
        <v>78</v>
      </c>
      <c r="CF13" s="537" t="s">
        <v>777</v>
      </c>
      <c r="CG13" s="262"/>
      <c r="CH13" s="542"/>
      <c r="CI13" s="543" t="s">
        <v>78</v>
      </c>
      <c r="CJ13" s="543" t="s">
        <v>78</v>
      </c>
      <c r="CK13" s="543" t="s">
        <v>78</v>
      </c>
      <c r="CL13" s="543" t="s">
        <v>78</v>
      </c>
      <c r="CM13" s="543" t="s">
        <v>78</v>
      </c>
      <c r="CN13" s="543" t="s">
        <v>78</v>
      </c>
      <c r="CO13" s="543" t="s">
        <v>89</v>
      </c>
      <c r="CP13" s="543" t="s">
        <v>78</v>
      </c>
      <c r="CQ13" s="543" t="s">
        <v>78</v>
      </c>
      <c r="CR13" s="543" t="s">
        <v>78</v>
      </c>
      <c r="CS13" s="543" t="s">
        <v>89</v>
      </c>
      <c r="CT13" s="543" t="s">
        <v>551</v>
      </c>
      <c r="CU13" s="542"/>
      <c r="CV13" s="543" t="s">
        <v>78</v>
      </c>
      <c r="CW13" s="543" t="s">
        <v>78</v>
      </c>
      <c r="CX13" s="543" t="s">
        <v>78</v>
      </c>
      <c r="CY13" s="543" t="s">
        <v>78</v>
      </c>
      <c r="CZ13" s="543" t="s">
        <v>78</v>
      </c>
      <c r="DA13" s="543" t="s">
        <v>78</v>
      </c>
      <c r="DB13" s="543" t="s">
        <v>89</v>
      </c>
      <c r="DC13" s="543" t="s">
        <v>78</v>
      </c>
      <c r="DD13" s="543" t="s">
        <v>78</v>
      </c>
      <c r="DE13" s="543" t="s">
        <v>78</v>
      </c>
      <c r="DF13" s="543" t="s">
        <v>89</v>
      </c>
      <c r="DG13" s="543" t="s">
        <v>551</v>
      </c>
      <c r="DH13" s="544"/>
      <c r="DI13" s="543" t="s">
        <v>78</v>
      </c>
      <c r="DJ13" s="543" t="s">
        <v>78</v>
      </c>
      <c r="DK13" s="543" t="s">
        <v>78</v>
      </c>
      <c r="DL13" s="543" t="s">
        <v>78</v>
      </c>
      <c r="DM13" s="543" t="s">
        <v>78</v>
      </c>
      <c r="DN13" s="543" t="s">
        <v>78</v>
      </c>
      <c r="DO13" s="543" t="s">
        <v>89</v>
      </c>
      <c r="DP13" s="543" t="s">
        <v>78</v>
      </c>
      <c r="DQ13" s="543" t="s">
        <v>78</v>
      </c>
      <c r="DR13" s="543" t="s">
        <v>78</v>
      </c>
      <c r="DS13" s="543" t="s">
        <v>89</v>
      </c>
      <c r="DT13" s="543" t="s">
        <v>551</v>
      </c>
      <c r="DU13" s="544"/>
      <c r="DV13" s="543" t="s">
        <v>78</v>
      </c>
      <c r="DW13" s="543" t="s">
        <v>78</v>
      </c>
      <c r="DX13" s="543" t="s">
        <v>78</v>
      </c>
      <c r="DY13" s="543" t="s">
        <v>78</v>
      </c>
      <c r="DZ13" s="543" t="s">
        <v>78</v>
      </c>
      <c r="EA13" s="543" t="s">
        <v>78</v>
      </c>
      <c r="EB13" s="543" t="s">
        <v>78</v>
      </c>
      <c r="EC13" s="543" t="s">
        <v>78</v>
      </c>
      <c r="ED13" s="543" t="s">
        <v>89</v>
      </c>
      <c r="EE13" s="543" t="s">
        <v>89</v>
      </c>
      <c r="EF13" s="543" t="s">
        <v>89</v>
      </c>
      <c r="EG13" s="543" t="s">
        <v>551</v>
      </c>
      <c r="EH13" s="543" t="s">
        <v>778</v>
      </c>
      <c r="EI13" s="545"/>
      <c r="EJ13" s="546" t="s">
        <v>78</v>
      </c>
      <c r="EK13" s="546" t="s">
        <v>779</v>
      </c>
      <c r="EL13" s="546" t="s">
        <v>780</v>
      </c>
      <c r="EM13" s="546" t="s">
        <v>78</v>
      </c>
      <c r="EN13" s="546" t="s">
        <v>78</v>
      </c>
      <c r="EO13" s="546" t="s">
        <v>89</v>
      </c>
      <c r="EP13" s="546" t="s">
        <v>96</v>
      </c>
      <c r="EQ13" s="546" t="s">
        <v>96</v>
      </c>
      <c r="ER13" s="546" t="s">
        <v>89</v>
      </c>
      <c r="ES13" s="546" t="s">
        <v>96</v>
      </c>
      <c r="ET13" s="546" t="s">
        <v>78</v>
      </c>
      <c r="EU13" s="546" t="s">
        <v>781</v>
      </c>
      <c r="EV13" s="546" t="s">
        <v>89</v>
      </c>
      <c r="EW13" s="546" t="s">
        <v>551</v>
      </c>
      <c r="EX13" s="546" t="s">
        <v>551</v>
      </c>
      <c r="EY13" s="546" t="s">
        <v>551</v>
      </c>
      <c r="EZ13" s="546" t="s">
        <v>551</v>
      </c>
      <c r="FA13" s="546" t="s">
        <v>551</v>
      </c>
      <c r="FB13" s="546" t="s">
        <v>551</v>
      </c>
      <c r="FC13" s="546" t="s">
        <v>551</v>
      </c>
      <c r="FD13" s="546" t="s">
        <v>551</v>
      </c>
      <c r="FE13" s="546" t="s">
        <v>551</v>
      </c>
      <c r="FF13" s="550"/>
      <c r="FG13" s="546" t="s">
        <v>89</v>
      </c>
      <c r="FH13" s="546" t="s">
        <v>551</v>
      </c>
      <c r="FI13" s="546" t="s">
        <v>551</v>
      </c>
      <c r="FJ13" s="546" t="s">
        <v>89</v>
      </c>
      <c r="FK13" s="546" t="s">
        <v>551</v>
      </c>
      <c r="FL13" s="546" t="s">
        <v>551</v>
      </c>
      <c r="FM13" s="546" t="s">
        <v>89</v>
      </c>
      <c r="FN13" s="546" t="s">
        <v>551</v>
      </c>
      <c r="FO13" s="546" t="s">
        <v>551</v>
      </c>
      <c r="FP13" s="547"/>
      <c r="FQ13" s="546" t="s">
        <v>89</v>
      </c>
      <c r="FR13" s="546" t="s">
        <v>89</v>
      </c>
      <c r="FS13" s="546" t="s">
        <v>96</v>
      </c>
      <c r="FT13" s="546" t="s">
        <v>96</v>
      </c>
      <c r="FU13" s="547"/>
      <c r="FV13" s="546" t="s">
        <v>78</v>
      </c>
      <c r="FW13" s="546" t="s">
        <v>78</v>
      </c>
      <c r="FX13" s="546" t="s">
        <v>78</v>
      </c>
      <c r="FY13" s="546" t="s">
        <v>78</v>
      </c>
      <c r="FZ13" s="546" t="s">
        <v>78</v>
      </c>
      <c r="GA13" s="546" t="s">
        <v>78</v>
      </c>
      <c r="GB13" s="546" t="s">
        <v>78</v>
      </c>
      <c r="GC13" s="546" t="s">
        <v>78</v>
      </c>
      <c r="GD13" s="546" t="s">
        <v>89</v>
      </c>
      <c r="GE13" s="546" t="s">
        <v>78</v>
      </c>
      <c r="GF13" s="546" t="s">
        <v>782</v>
      </c>
      <c r="GG13" s="546">
        <v>2010</v>
      </c>
      <c r="GH13" s="546" t="s">
        <v>783</v>
      </c>
      <c r="GI13" s="546" t="s">
        <v>784</v>
      </c>
      <c r="GJ13" s="547"/>
      <c r="GK13" s="546">
        <v>2010</v>
      </c>
      <c r="GL13" s="546" t="s">
        <v>89</v>
      </c>
      <c r="GM13" s="546" t="s">
        <v>89</v>
      </c>
      <c r="GN13" s="546" t="s">
        <v>78</v>
      </c>
      <c r="GO13" s="546" t="s">
        <v>89</v>
      </c>
      <c r="GP13" s="546" t="s">
        <v>551</v>
      </c>
      <c r="GQ13" s="555"/>
      <c r="GR13" s="548" t="s">
        <v>78</v>
      </c>
      <c r="GS13" s="549"/>
      <c r="GT13" s="548" t="s">
        <v>89</v>
      </c>
      <c r="GU13" s="548" t="s">
        <v>78</v>
      </c>
      <c r="GV13" s="548" t="s">
        <v>89</v>
      </c>
      <c r="GW13" s="548" t="s">
        <v>89</v>
      </c>
      <c r="GX13" s="548" t="s">
        <v>78</v>
      </c>
      <c r="GY13" s="548" t="s">
        <v>89</v>
      </c>
      <c r="GZ13" s="548" t="s">
        <v>96</v>
      </c>
      <c r="HA13" s="548" t="s">
        <v>89</v>
      </c>
      <c r="HB13" s="548" t="s">
        <v>96</v>
      </c>
      <c r="HC13" s="548" t="s">
        <v>610</v>
      </c>
      <c r="HD13" s="548" t="s">
        <v>785</v>
      </c>
      <c r="HE13" s="549"/>
      <c r="HF13" s="548" t="s">
        <v>89</v>
      </c>
      <c r="HG13" s="548" t="s">
        <v>89</v>
      </c>
      <c r="HH13" s="551" t="s">
        <v>786</v>
      </c>
      <c r="HI13" s="156" t="s">
        <v>504</v>
      </c>
    </row>
    <row r="14" spans="1:219" ht="39.950000000000003" customHeight="1">
      <c r="A14" s="263" t="s">
        <v>510</v>
      </c>
      <c r="B14" s="154"/>
      <c r="C14" s="536" t="s">
        <v>78</v>
      </c>
      <c r="D14" s="536" t="s">
        <v>787</v>
      </c>
      <c r="E14" s="557"/>
      <c r="F14" s="536" t="s">
        <v>89</v>
      </c>
      <c r="G14" s="536" t="s">
        <v>551</v>
      </c>
      <c r="H14" s="536" t="s">
        <v>78</v>
      </c>
      <c r="I14" s="536" t="s">
        <v>788</v>
      </c>
      <c r="J14" s="536" t="s">
        <v>78</v>
      </c>
      <c r="K14" s="536" t="s">
        <v>789</v>
      </c>
      <c r="L14" s="536" t="s">
        <v>78</v>
      </c>
      <c r="M14" s="536" t="s">
        <v>552</v>
      </c>
      <c r="N14" s="536" t="s">
        <v>78</v>
      </c>
      <c r="O14" s="536" t="s">
        <v>790</v>
      </c>
      <c r="P14" s="536" t="s">
        <v>78</v>
      </c>
      <c r="Q14" s="536" t="s">
        <v>791</v>
      </c>
      <c r="R14" s="536" t="s">
        <v>78</v>
      </c>
      <c r="S14" s="536" t="s">
        <v>792</v>
      </c>
      <c r="T14" s="536" t="s">
        <v>99</v>
      </c>
      <c r="U14" s="536" t="s">
        <v>551</v>
      </c>
      <c r="V14" s="536" t="s">
        <v>99</v>
      </c>
      <c r="W14" s="536" t="s">
        <v>551</v>
      </c>
      <c r="X14" s="536" t="s">
        <v>82</v>
      </c>
      <c r="Y14" s="536" t="s">
        <v>78</v>
      </c>
      <c r="Z14" s="536" t="s">
        <v>78</v>
      </c>
      <c r="AA14" s="536" t="s">
        <v>793</v>
      </c>
      <c r="AB14" s="536" t="s">
        <v>794</v>
      </c>
      <c r="AC14" s="155"/>
      <c r="AD14" s="537" t="s">
        <v>80</v>
      </c>
      <c r="AE14" s="537" t="s">
        <v>123</v>
      </c>
      <c r="AF14" s="538" t="s">
        <v>99</v>
      </c>
      <c r="AG14" s="535" t="s">
        <v>555</v>
      </c>
      <c r="AH14" s="535" t="s">
        <v>637</v>
      </c>
      <c r="AI14" s="535" t="s">
        <v>89</v>
      </c>
      <c r="AJ14" s="538" t="s">
        <v>99</v>
      </c>
      <c r="AK14" s="538" t="s">
        <v>99</v>
      </c>
      <c r="AL14" s="537" t="s">
        <v>555</v>
      </c>
      <c r="AM14" s="537" t="s">
        <v>551</v>
      </c>
      <c r="AN14" s="537" t="s">
        <v>795</v>
      </c>
      <c r="AO14" s="537" t="s">
        <v>89</v>
      </c>
      <c r="AP14" s="537" t="s">
        <v>89</v>
      </c>
      <c r="AQ14" s="537" t="s">
        <v>96</v>
      </c>
      <c r="AR14" s="538">
        <v>0</v>
      </c>
      <c r="AS14" s="538" t="s">
        <v>555</v>
      </c>
      <c r="AT14" s="538" t="s">
        <v>796</v>
      </c>
      <c r="AU14" s="537" t="s">
        <v>797</v>
      </c>
      <c r="AV14" s="537" t="s">
        <v>89</v>
      </c>
      <c r="AW14" s="538" t="s">
        <v>798</v>
      </c>
      <c r="AX14" s="538">
        <v>0</v>
      </c>
      <c r="AY14" s="538" t="s">
        <v>555</v>
      </c>
      <c r="AZ14" s="538" t="s">
        <v>796</v>
      </c>
      <c r="BA14" s="537" t="s">
        <v>551</v>
      </c>
      <c r="BB14" s="539">
        <v>0</v>
      </c>
      <c r="BC14" s="537" t="s">
        <v>551</v>
      </c>
      <c r="BD14" s="540"/>
      <c r="BE14" s="537" t="s">
        <v>78</v>
      </c>
      <c r="BF14" s="538" t="s">
        <v>799</v>
      </c>
      <c r="BG14" s="538">
        <v>500000</v>
      </c>
      <c r="BH14" s="538" t="s">
        <v>555</v>
      </c>
      <c r="BI14" s="538" t="s">
        <v>800</v>
      </c>
      <c r="BJ14" s="537" t="s">
        <v>551</v>
      </c>
      <c r="BK14" s="537" t="s">
        <v>78</v>
      </c>
      <c r="BL14" s="538" t="s">
        <v>551</v>
      </c>
      <c r="BM14" s="538" t="s">
        <v>99</v>
      </c>
      <c r="BN14" s="538" t="s">
        <v>551</v>
      </c>
      <c r="BO14" s="538" t="s">
        <v>708</v>
      </c>
      <c r="BP14" s="537" t="s">
        <v>89</v>
      </c>
      <c r="BQ14" s="538">
        <v>0</v>
      </c>
      <c r="BR14" s="537" t="s">
        <v>555</v>
      </c>
      <c r="BS14" s="538" t="s">
        <v>551</v>
      </c>
      <c r="BT14" s="538" t="s">
        <v>551</v>
      </c>
      <c r="BU14" s="539">
        <v>500000</v>
      </c>
      <c r="BV14" s="538" t="s">
        <v>801</v>
      </c>
      <c r="BW14" s="541">
        <v>0</v>
      </c>
      <c r="BX14" s="537" t="s">
        <v>551</v>
      </c>
      <c r="BY14" s="541" t="s">
        <v>99</v>
      </c>
      <c r="BZ14" s="537" t="s">
        <v>551</v>
      </c>
      <c r="CA14" s="537" t="s">
        <v>89</v>
      </c>
      <c r="CB14" s="537" t="s">
        <v>551</v>
      </c>
      <c r="CC14" s="537" t="s">
        <v>96</v>
      </c>
      <c r="CD14" s="537" t="s">
        <v>96</v>
      </c>
      <c r="CE14" s="537" t="s">
        <v>96</v>
      </c>
      <c r="CF14" s="537" t="s">
        <v>802</v>
      </c>
      <c r="CG14" s="262"/>
      <c r="CH14" s="542"/>
      <c r="CI14" s="543" t="s">
        <v>78</v>
      </c>
      <c r="CJ14" s="543" t="s">
        <v>78</v>
      </c>
      <c r="CK14" s="543" t="s">
        <v>78</v>
      </c>
      <c r="CL14" s="543" t="s">
        <v>89</v>
      </c>
      <c r="CM14" s="543" t="s">
        <v>78</v>
      </c>
      <c r="CN14" s="543" t="s">
        <v>78</v>
      </c>
      <c r="CO14" s="543" t="s">
        <v>78</v>
      </c>
      <c r="CP14" s="543" t="s">
        <v>89</v>
      </c>
      <c r="CQ14" s="543" t="s">
        <v>89</v>
      </c>
      <c r="CR14" s="543" t="s">
        <v>89</v>
      </c>
      <c r="CS14" s="543" t="s">
        <v>89</v>
      </c>
      <c r="CT14" s="543" t="s">
        <v>551</v>
      </c>
      <c r="CU14" s="542"/>
      <c r="CV14" s="543" t="s">
        <v>78</v>
      </c>
      <c r="CW14" s="543" t="s">
        <v>78</v>
      </c>
      <c r="CX14" s="543" t="s">
        <v>78</v>
      </c>
      <c r="CY14" s="543" t="s">
        <v>78</v>
      </c>
      <c r="CZ14" s="543" t="s">
        <v>78</v>
      </c>
      <c r="DA14" s="543" t="s">
        <v>78</v>
      </c>
      <c r="DB14" s="543" t="s">
        <v>78</v>
      </c>
      <c r="DC14" s="543" t="s">
        <v>78</v>
      </c>
      <c r="DD14" s="543" t="s">
        <v>78</v>
      </c>
      <c r="DE14" s="543" t="s">
        <v>78</v>
      </c>
      <c r="DF14" s="543" t="s">
        <v>78</v>
      </c>
      <c r="DG14" s="543" t="s">
        <v>551</v>
      </c>
      <c r="DH14" s="544"/>
      <c r="DI14" s="543" t="s">
        <v>78</v>
      </c>
      <c r="DJ14" s="543" t="s">
        <v>78</v>
      </c>
      <c r="DK14" s="543" t="s">
        <v>78</v>
      </c>
      <c r="DL14" s="543" t="s">
        <v>78</v>
      </c>
      <c r="DM14" s="543" t="s">
        <v>78</v>
      </c>
      <c r="DN14" s="543" t="s">
        <v>78</v>
      </c>
      <c r="DO14" s="543" t="s">
        <v>78</v>
      </c>
      <c r="DP14" s="543" t="s">
        <v>78</v>
      </c>
      <c r="DQ14" s="543" t="s">
        <v>78</v>
      </c>
      <c r="DR14" s="543" t="s">
        <v>78</v>
      </c>
      <c r="DS14" s="543" t="s">
        <v>78</v>
      </c>
      <c r="DT14" s="543" t="s">
        <v>551</v>
      </c>
      <c r="DU14" s="544"/>
      <c r="DV14" s="543" t="s">
        <v>96</v>
      </c>
      <c r="DW14" s="543" t="s">
        <v>96</v>
      </c>
      <c r="DX14" s="543" t="s">
        <v>96</v>
      </c>
      <c r="DY14" s="543" t="s">
        <v>96</v>
      </c>
      <c r="DZ14" s="543" t="s">
        <v>96</v>
      </c>
      <c r="EA14" s="543" t="s">
        <v>96</v>
      </c>
      <c r="EB14" s="543" t="s">
        <v>96</v>
      </c>
      <c r="EC14" s="543" t="s">
        <v>96</v>
      </c>
      <c r="ED14" s="543" t="s">
        <v>96</v>
      </c>
      <c r="EE14" s="543" t="s">
        <v>96</v>
      </c>
      <c r="EF14" s="543" t="s">
        <v>96</v>
      </c>
      <c r="EG14" s="543" t="s">
        <v>551</v>
      </c>
      <c r="EH14" s="543" t="s">
        <v>803</v>
      </c>
      <c r="EI14" s="545"/>
      <c r="EJ14" s="546" t="s">
        <v>78</v>
      </c>
      <c r="EK14" s="546" t="s">
        <v>804</v>
      </c>
      <c r="EL14" s="546" t="s">
        <v>805</v>
      </c>
      <c r="EM14" s="546" t="s">
        <v>78</v>
      </c>
      <c r="EN14" s="546" t="s">
        <v>78</v>
      </c>
      <c r="EO14" s="546" t="s">
        <v>78</v>
      </c>
      <c r="EP14" s="546" t="s">
        <v>806</v>
      </c>
      <c r="EQ14" s="546" t="s">
        <v>99</v>
      </c>
      <c r="ER14" s="546" t="s">
        <v>78</v>
      </c>
      <c r="ES14" s="546" t="s">
        <v>807</v>
      </c>
      <c r="ET14" s="546" t="s">
        <v>78</v>
      </c>
      <c r="EU14" s="546" t="s">
        <v>808</v>
      </c>
      <c r="EV14" s="546" t="s">
        <v>78</v>
      </c>
      <c r="EW14" s="546" t="s">
        <v>809</v>
      </c>
      <c r="EX14" s="546" t="s">
        <v>810</v>
      </c>
      <c r="EY14" s="546" t="s">
        <v>810</v>
      </c>
      <c r="EZ14" s="546" t="s">
        <v>811</v>
      </c>
      <c r="FA14" s="546" t="s">
        <v>810</v>
      </c>
      <c r="FB14" s="546" t="s">
        <v>810</v>
      </c>
      <c r="FC14" s="546" t="s">
        <v>551</v>
      </c>
      <c r="FD14" s="546" t="s">
        <v>551</v>
      </c>
      <c r="FE14" s="546" t="s">
        <v>551</v>
      </c>
      <c r="FF14" s="550"/>
      <c r="FG14" s="546" t="s">
        <v>89</v>
      </c>
      <c r="FH14" s="546" t="s">
        <v>551</v>
      </c>
      <c r="FI14" s="546" t="s">
        <v>551</v>
      </c>
      <c r="FJ14" s="546" t="s">
        <v>89</v>
      </c>
      <c r="FK14" s="546" t="s">
        <v>551</v>
      </c>
      <c r="FL14" s="546" t="s">
        <v>551</v>
      </c>
      <c r="FM14" s="546" t="s">
        <v>89</v>
      </c>
      <c r="FN14" s="546" t="s">
        <v>551</v>
      </c>
      <c r="FO14" s="546" t="s">
        <v>551</v>
      </c>
      <c r="FP14" s="547"/>
      <c r="FQ14" s="546" t="s">
        <v>89</v>
      </c>
      <c r="FR14" s="546" t="s">
        <v>89</v>
      </c>
      <c r="FS14" s="546" t="s">
        <v>96</v>
      </c>
      <c r="FT14" s="546" t="s">
        <v>96</v>
      </c>
      <c r="FU14" s="547"/>
      <c r="FV14" s="546" t="s">
        <v>78</v>
      </c>
      <c r="FW14" s="546" t="s">
        <v>78</v>
      </c>
      <c r="FX14" s="546" t="s">
        <v>78</v>
      </c>
      <c r="FY14" s="546" t="s">
        <v>89</v>
      </c>
      <c r="FZ14" s="546" t="s">
        <v>78</v>
      </c>
      <c r="GA14" s="546" t="s">
        <v>78</v>
      </c>
      <c r="GB14" s="546" t="s">
        <v>78</v>
      </c>
      <c r="GC14" s="546" t="s">
        <v>89</v>
      </c>
      <c r="GD14" s="546" t="s">
        <v>89</v>
      </c>
      <c r="GE14" s="546" t="s">
        <v>89</v>
      </c>
      <c r="GF14" s="546" t="s">
        <v>96</v>
      </c>
      <c r="GG14" s="546">
        <v>2011</v>
      </c>
      <c r="GH14" s="546" t="s">
        <v>596</v>
      </c>
      <c r="GI14" s="546" t="s">
        <v>551</v>
      </c>
      <c r="GJ14" s="547"/>
      <c r="GK14" s="546">
        <v>2007</v>
      </c>
      <c r="GL14" s="546" t="s">
        <v>78</v>
      </c>
      <c r="GM14" s="546" t="s">
        <v>89</v>
      </c>
      <c r="GN14" s="546" t="s">
        <v>89</v>
      </c>
      <c r="GO14" s="546" t="s">
        <v>89</v>
      </c>
      <c r="GP14" s="546" t="s">
        <v>812</v>
      </c>
      <c r="GQ14" s="555"/>
      <c r="GR14" s="548" t="s">
        <v>78</v>
      </c>
      <c r="GS14" s="549"/>
      <c r="GT14" s="548" t="s">
        <v>89</v>
      </c>
      <c r="GU14" s="548" t="s">
        <v>89</v>
      </c>
      <c r="GV14" s="548" t="s">
        <v>89</v>
      </c>
      <c r="GW14" s="548" t="s">
        <v>96</v>
      </c>
      <c r="GX14" s="548" t="s">
        <v>78</v>
      </c>
      <c r="GY14" s="548" t="s">
        <v>89</v>
      </c>
      <c r="GZ14" s="548" t="s">
        <v>89</v>
      </c>
      <c r="HA14" s="548" t="s">
        <v>96</v>
      </c>
      <c r="HB14" s="548" t="s">
        <v>96</v>
      </c>
      <c r="HC14" s="1114" t="s">
        <v>555</v>
      </c>
      <c r="HD14" s="548" t="s">
        <v>813</v>
      </c>
      <c r="HE14" s="549"/>
      <c r="HF14" s="548" t="s">
        <v>89</v>
      </c>
      <c r="HG14" s="548" t="s">
        <v>89</v>
      </c>
      <c r="HH14" s="551" t="s">
        <v>814</v>
      </c>
      <c r="HI14" s="159" t="s">
        <v>504</v>
      </c>
    </row>
    <row r="15" spans="1:219" ht="39.950000000000003" customHeight="1">
      <c r="A15" s="263" t="s">
        <v>511</v>
      </c>
      <c r="B15" s="154"/>
      <c r="C15" s="536" t="s">
        <v>78</v>
      </c>
      <c r="D15" s="536" t="s">
        <v>815</v>
      </c>
      <c r="E15" s="557"/>
      <c r="F15" s="536" t="s">
        <v>89</v>
      </c>
      <c r="G15" s="536" t="s">
        <v>551</v>
      </c>
      <c r="H15" s="536" t="s">
        <v>78</v>
      </c>
      <c r="I15" s="536" t="s">
        <v>816</v>
      </c>
      <c r="J15" s="536" t="s">
        <v>89</v>
      </c>
      <c r="K15" s="536" t="s">
        <v>551</v>
      </c>
      <c r="L15" s="536" t="s">
        <v>78</v>
      </c>
      <c r="M15" s="536" t="s">
        <v>606</v>
      </c>
      <c r="N15" s="536" t="s">
        <v>78</v>
      </c>
      <c r="O15" s="536" t="s">
        <v>817</v>
      </c>
      <c r="P15" s="536" t="s">
        <v>89</v>
      </c>
      <c r="Q15" s="536" t="s">
        <v>551</v>
      </c>
      <c r="R15" s="536" t="s">
        <v>96</v>
      </c>
      <c r="S15" s="536" t="s">
        <v>551</v>
      </c>
      <c r="T15" s="536" t="s">
        <v>89</v>
      </c>
      <c r="U15" s="536" t="s">
        <v>551</v>
      </c>
      <c r="V15" s="536" t="s">
        <v>78</v>
      </c>
      <c r="W15" s="536" t="s">
        <v>818</v>
      </c>
      <c r="X15" s="536" t="s">
        <v>94</v>
      </c>
      <c r="Y15" s="536" t="s">
        <v>89</v>
      </c>
      <c r="Z15" s="536" t="s">
        <v>89</v>
      </c>
      <c r="AA15" s="536" t="s">
        <v>96</v>
      </c>
      <c r="AB15" s="536" t="s">
        <v>96</v>
      </c>
      <c r="AC15" s="155"/>
      <c r="AD15" s="537" t="s">
        <v>80</v>
      </c>
      <c r="AE15" s="537" t="s">
        <v>123</v>
      </c>
      <c r="AF15" s="538" t="s">
        <v>819</v>
      </c>
      <c r="AG15" s="535" t="s">
        <v>820</v>
      </c>
      <c r="AH15" s="535" t="s">
        <v>821</v>
      </c>
      <c r="AI15" s="535" t="s">
        <v>89</v>
      </c>
      <c r="AJ15" s="538" t="s">
        <v>89</v>
      </c>
      <c r="AK15" s="538">
        <v>0</v>
      </c>
      <c r="AL15" s="537" t="s">
        <v>555</v>
      </c>
      <c r="AM15" s="537" t="s">
        <v>551</v>
      </c>
      <c r="AN15" s="537" t="s">
        <v>822</v>
      </c>
      <c r="AO15" s="537" t="s">
        <v>89</v>
      </c>
      <c r="AP15" s="537" t="s">
        <v>89</v>
      </c>
      <c r="AQ15" s="537" t="s">
        <v>96</v>
      </c>
      <c r="AR15" s="538">
        <v>0</v>
      </c>
      <c r="AS15" s="538" t="s">
        <v>555</v>
      </c>
      <c r="AT15" s="538" t="s">
        <v>551</v>
      </c>
      <c r="AU15" s="537" t="s">
        <v>551</v>
      </c>
      <c r="AV15" s="537" t="s">
        <v>89</v>
      </c>
      <c r="AW15" s="538" t="s">
        <v>96</v>
      </c>
      <c r="AX15" s="538">
        <v>0</v>
      </c>
      <c r="AY15" s="538" t="s">
        <v>555</v>
      </c>
      <c r="AZ15" s="538" t="s">
        <v>551</v>
      </c>
      <c r="BA15" s="537" t="s">
        <v>551</v>
      </c>
      <c r="BB15" s="539">
        <v>0</v>
      </c>
      <c r="BC15" s="537" t="s">
        <v>551</v>
      </c>
      <c r="BD15" s="540"/>
      <c r="BE15" s="537" t="s">
        <v>78</v>
      </c>
      <c r="BF15" s="538" t="s">
        <v>823</v>
      </c>
      <c r="BG15" s="538">
        <v>77572</v>
      </c>
      <c r="BH15" s="538" t="s">
        <v>555</v>
      </c>
      <c r="BI15" s="538" t="s">
        <v>771</v>
      </c>
      <c r="BJ15" s="537" t="s">
        <v>551</v>
      </c>
      <c r="BK15" s="537" t="s">
        <v>78</v>
      </c>
      <c r="BL15" s="538">
        <v>24316</v>
      </c>
      <c r="BM15" s="538" t="s">
        <v>555</v>
      </c>
      <c r="BN15" s="538" t="s">
        <v>824</v>
      </c>
      <c r="BO15" s="538" t="s">
        <v>551</v>
      </c>
      <c r="BP15" s="537" t="s">
        <v>99</v>
      </c>
      <c r="BQ15" s="538" t="s">
        <v>551</v>
      </c>
      <c r="BR15" s="537" t="s">
        <v>555</v>
      </c>
      <c r="BS15" s="538" t="s">
        <v>551</v>
      </c>
      <c r="BT15" s="538" t="s">
        <v>551</v>
      </c>
      <c r="BU15" s="539">
        <v>101888</v>
      </c>
      <c r="BV15" s="538" t="s">
        <v>551</v>
      </c>
      <c r="BW15" s="541">
        <v>0</v>
      </c>
      <c r="BX15" s="537" t="s">
        <v>551</v>
      </c>
      <c r="BY15" s="541" t="s">
        <v>99</v>
      </c>
      <c r="BZ15" s="537" t="s">
        <v>551</v>
      </c>
      <c r="CA15" s="537" t="s">
        <v>99</v>
      </c>
      <c r="CB15" s="537" t="s">
        <v>551</v>
      </c>
      <c r="CC15" s="537" t="s">
        <v>96</v>
      </c>
      <c r="CD15" s="537" t="s">
        <v>96</v>
      </c>
      <c r="CE15" s="537" t="s">
        <v>96</v>
      </c>
      <c r="CF15" s="537" t="s">
        <v>551</v>
      </c>
      <c r="CG15" s="262"/>
      <c r="CH15" s="542"/>
      <c r="CI15" s="543" t="s">
        <v>78</v>
      </c>
      <c r="CJ15" s="543" t="s">
        <v>78</v>
      </c>
      <c r="CK15" s="543" t="s">
        <v>89</v>
      </c>
      <c r="CL15" s="543" t="s">
        <v>89</v>
      </c>
      <c r="CM15" s="543" t="s">
        <v>78</v>
      </c>
      <c r="CN15" s="543" t="s">
        <v>78</v>
      </c>
      <c r="CO15" s="543" t="s">
        <v>78</v>
      </c>
      <c r="CP15" s="543" t="s">
        <v>78</v>
      </c>
      <c r="CQ15" s="543" t="s">
        <v>89</v>
      </c>
      <c r="CR15" s="543" t="s">
        <v>78</v>
      </c>
      <c r="CS15" s="543" t="s">
        <v>78</v>
      </c>
      <c r="CT15" s="543" t="s">
        <v>551</v>
      </c>
      <c r="CU15" s="542"/>
      <c r="CV15" s="543" t="s">
        <v>96</v>
      </c>
      <c r="CW15" s="543" t="s">
        <v>96</v>
      </c>
      <c r="CX15" s="543" t="s">
        <v>96</v>
      </c>
      <c r="CY15" s="543" t="s">
        <v>96</v>
      </c>
      <c r="CZ15" s="543" t="s">
        <v>96</v>
      </c>
      <c r="DA15" s="543" t="s">
        <v>96</v>
      </c>
      <c r="DB15" s="543" t="s">
        <v>96</v>
      </c>
      <c r="DC15" s="543" t="s">
        <v>96</v>
      </c>
      <c r="DD15" s="543" t="s">
        <v>96</v>
      </c>
      <c r="DE15" s="543" t="s">
        <v>96</v>
      </c>
      <c r="DF15" s="543" t="s">
        <v>96</v>
      </c>
      <c r="DG15" s="543" t="s">
        <v>551</v>
      </c>
      <c r="DH15" s="544"/>
      <c r="DI15" s="543" t="s">
        <v>78</v>
      </c>
      <c r="DJ15" s="543" t="s">
        <v>78</v>
      </c>
      <c r="DK15" s="543" t="s">
        <v>89</v>
      </c>
      <c r="DL15" s="543" t="s">
        <v>89</v>
      </c>
      <c r="DM15" s="543" t="s">
        <v>89</v>
      </c>
      <c r="DN15" s="543" t="s">
        <v>78</v>
      </c>
      <c r="DO15" s="543" t="s">
        <v>89</v>
      </c>
      <c r="DP15" s="543" t="s">
        <v>89</v>
      </c>
      <c r="DQ15" s="543" t="s">
        <v>89</v>
      </c>
      <c r="DR15" s="543" t="s">
        <v>89</v>
      </c>
      <c r="DS15" s="543" t="s">
        <v>89</v>
      </c>
      <c r="DT15" s="543" t="s">
        <v>551</v>
      </c>
      <c r="DU15" s="544"/>
      <c r="DV15" s="543" t="s">
        <v>78</v>
      </c>
      <c r="DW15" s="543" t="s">
        <v>78</v>
      </c>
      <c r="DX15" s="543" t="s">
        <v>89</v>
      </c>
      <c r="DY15" s="543" t="s">
        <v>89</v>
      </c>
      <c r="DZ15" s="543" t="s">
        <v>89</v>
      </c>
      <c r="EA15" s="543" t="s">
        <v>78</v>
      </c>
      <c r="EB15" s="543" t="s">
        <v>89</v>
      </c>
      <c r="EC15" s="543" t="s">
        <v>89</v>
      </c>
      <c r="ED15" s="543" t="s">
        <v>89</v>
      </c>
      <c r="EE15" s="543" t="s">
        <v>89</v>
      </c>
      <c r="EF15" s="543" t="s">
        <v>89</v>
      </c>
      <c r="EG15" s="543" t="s">
        <v>551</v>
      </c>
      <c r="EH15" s="543" t="s">
        <v>825</v>
      </c>
      <c r="EI15" s="545"/>
      <c r="EJ15" s="546" t="s">
        <v>78</v>
      </c>
      <c r="EK15" s="546" t="s">
        <v>826</v>
      </c>
      <c r="EL15" s="546" t="s">
        <v>827</v>
      </c>
      <c r="EM15" s="546" t="s">
        <v>78</v>
      </c>
      <c r="EN15" s="546" t="s">
        <v>78</v>
      </c>
      <c r="EO15" s="546" t="s">
        <v>78</v>
      </c>
      <c r="EP15" s="546" t="s">
        <v>828</v>
      </c>
      <c r="EQ15" s="546" t="s">
        <v>829</v>
      </c>
      <c r="ER15" s="546" t="s">
        <v>89</v>
      </c>
      <c r="ES15" s="546" t="s">
        <v>96</v>
      </c>
      <c r="ET15" s="546" t="s">
        <v>89</v>
      </c>
      <c r="EU15" s="546" t="s">
        <v>96</v>
      </c>
      <c r="EV15" s="546" t="s">
        <v>78</v>
      </c>
      <c r="EW15" s="546" t="s">
        <v>830</v>
      </c>
      <c r="EX15" s="546" t="s">
        <v>96</v>
      </c>
      <c r="EY15" s="546" t="s">
        <v>831</v>
      </c>
      <c r="EZ15" s="546" t="s">
        <v>551</v>
      </c>
      <c r="FA15" s="546" t="s">
        <v>551</v>
      </c>
      <c r="FB15" s="546" t="s">
        <v>551</v>
      </c>
      <c r="FC15" s="546" t="s">
        <v>551</v>
      </c>
      <c r="FD15" s="546" t="s">
        <v>551</v>
      </c>
      <c r="FE15" s="546" t="s">
        <v>551</v>
      </c>
      <c r="FF15" s="550"/>
      <c r="FG15" s="546" t="s">
        <v>89</v>
      </c>
      <c r="FH15" s="546" t="s">
        <v>551</v>
      </c>
      <c r="FI15" s="546" t="s">
        <v>551</v>
      </c>
      <c r="FJ15" s="546" t="s">
        <v>89</v>
      </c>
      <c r="FK15" s="546" t="s">
        <v>551</v>
      </c>
      <c r="FL15" s="546" t="s">
        <v>551</v>
      </c>
      <c r="FM15" s="546" t="s">
        <v>89</v>
      </c>
      <c r="FN15" s="546" t="s">
        <v>551</v>
      </c>
      <c r="FO15" s="546" t="s">
        <v>551</v>
      </c>
      <c r="FP15" s="547"/>
      <c r="FQ15" s="546" t="s">
        <v>96</v>
      </c>
      <c r="FR15" s="546" t="s">
        <v>96</v>
      </c>
      <c r="FS15" s="546" t="s">
        <v>96</v>
      </c>
      <c r="FT15" s="546" t="s">
        <v>832</v>
      </c>
      <c r="FU15" s="547"/>
      <c r="FV15" s="546" t="s">
        <v>89</v>
      </c>
      <c r="FW15" s="546" t="s">
        <v>89</v>
      </c>
      <c r="FX15" s="546" t="s">
        <v>89</v>
      </c>
      <c r="FY15" s="546" t="s">
        <v>89</v>
      </c>
      <c r="FZ15" s="546" t="s">
        <v>89</v>
      </c>
      <c r="GA15" s="546" t="s">
        <v>89</v>
      </c>
      <c r="GB15" s="546" t="s">
        <v>89</v>
      </c>
      <c r="GC15" s="546" t="s">
        <v>89</v>
      </c>
      <c r="GD15" s="546" t="s">
        <v>89</v>
      </c>
      <c r="GE15" s="546" t="s">
        <v>89</v>
      </c>
      <c r="GF15" s="546" t="s">
        <v>96</v>
      </c>
      <c r="GG15" s="546" t="s">
        <v>96</v>
      </c>
      <c r="GH15" s="546" t="s">
        <v>833</v>
      </c>
      <c r="GI15" s="546" t="s">
        <v>834</v>
      </c>
      <c r="GJ15" s="547"/>
      <c r="GK15" s="546">
        <v>2003</v>
      </c>
      <c r="GL15" s="546" t="s">
        <v>89</v>
      </c>
      <c r="GM15" s="546" t="s">
        <v>89</v>
      </c>
      <c r="GN15" s="546" t="s">
        <v>89</v>
      </c>
      <c r="GO15" s="546" t="s">
        <v>89</v>
      </c>
      <c r="GP15" s="546" t="s">
        <v>551</v>
      </c>
      <c r="GQ15" s="555"/>
      <c r="GR15" s="548" t="s">
        <v>89</v>
      </c>
      <c r="GS15" s="549"/>
      <c r="GT15" s="548" t="s">
        <v>89</v>
      </c>
      <c r="GU15" s="548" t="s">
        <v>89</v>
      </c>
      <c r="GV15" s="548" t="s">
        <v>96</v>
      </c>
      <c r="GW15" s="548" t="s">
        <v>96</v>
      </c>
      <c r="GX15" s="548" t="s">
        <v>89</v>
      </c>
      <c r="GY15" s="548" t="s">
        <v>89</v>
      </c>
      <c r="GZ15" s="548" t="s">
        <v>96</v>
      </c>
      <c r="HA15" s="548" t="s">
        <v>96</v>
      </c>
      <c r="HB15" s="548" t="s">
        <v>96</v>
      </c>
      <c r="HC15" s="548" t="s">
        <v>835</v>
      </c>
      <c r="HD15" s="548" t="s">
        <v>836</v>
      </c>
      <c r="HE15" s="549"/>
      <c r="HF15" s="548" t="s">
        <v>96</v>
      </c>
      <c r="HG15" s="548" t="s">
        <v>89</v>
      </c>
      <c r="HH15" s="551" t="s">
        <v>551</v>
      </c>
      <c r="HI15" s="159" t="s">
        <v>497</v>
      </c>
    </row>
    <row r="16" spans="1:219" ht="39.950000000000003" customHeight="1">
      <c r="A16" s="263" t="s">
        <v>512</v>
      </c>
      <c r="B16" s="154"/>
      <c r="C16" s="536" t="s">
        <v>78</v>
      </c>
      <c r="D16" s="536" t="s">
        <v>837</v>
      </c>
      <c r="E16" s="557"/>
      <c r="F16" s="536" t="s">
        <v>78</v>
      </c>
      <c r="G16" s="536" t="s">
        <v>838</v>
      </c>
      <c r="H16" s="536" t="s">
        <v>78</v>
      </c>
      <c r="I16" s="536" t="s">
        <v>839</v>
      </c>
      <c r="J16" s="536" t="s">
        <v>78</v>
      </c>
      <c r="K16" s="536" t="s">
        <v>840</v>
      </c>
      <c r="L16" s="536" t="s">
        <v>78</v>
      </c>
      <c r="M16" s="536" t="s">
        <v>841</v>
      </c>
      <c r="N16" s="536" t="s">
        <v>78</v>
      </c>
      <c r="O16" s="536" t="s">
        <v>842</v>
      </c>
      <c r="P16" s="536" t="s">
        <v>78</v>
      </c>
      <c r="Q16" s="536" t="s">
        <v>843</v>
      </c>
      <c r="R16" s="536" t="s">
        <v>78</v>
      </c>
      <c r="S16" s="536" t="s">
        <v>844</v>
      </c>
      <c r="T16" s="536" t="s">
        <v>78</v>
      </c>
      <c r="U16" s="536" t="s">
        <v>845</v>
      </c>
      <c r="V16" s="536" t="s">
        <v>78</v>
      </c>
      <c r="W16" s="536" t="s">
        <v>846</v>
      </c>
      <c r="X16" s="536" t="s">
        <v>91</v>
      </c>
      <c r="Y16" s="536" t="s">
        <v>78</v>
      </c>
      <c r="Z16" s="536" t="s">
        <v>78</v>
      </c>
      <c r="AA16" s="536" t="s">
        <v>847</v>
      </c>
      <c r="AB16" s="536" t="s">
        <v>848</v>
      </c>
      <c r="AC16" s="155"/>
      <c r="AD16" s="537" t="s">
        <v>80</v>
      </c>
      <c r="AE16" s="537" t="s">
        <v>123</v>
      </c>
      <c r="AF16" s="538">
        <v>4043572.34</v>
      </c>
      <c r="AG16" s="535" t="s">
        <v>555</v>
      </c>
      <c r="AH16" s="535" t="s">
        <v>849</v>
      </c>
      <c r="AI16" s="535" t="s">
        <v>78</v>
      </c>
      <c r="AJ16" s="538" t="s">
        <v>78</v>
      </c>
      <c r="AK16" s="554">
        <v>2000000</v>
      </c>
      <c r="AL16" s="537" t="s">
        <v>555</v>
      </c>
      <c r="AM16" s="537" t="s">
        <v>850</v>
      </c>
      <c r="AN16" s="537" t="s">
        <v>851</v>
      </c>
      <c r="AO16" s="537" t="s">
        <v>78</v>
      </c>
      <c r="AP16" s="537" t="s">
        <v>89</v>
      </c>
      <c r="AQ16" s="537" t="s">
        <v>96</v>
      </c>
      <c r="AR16" s="538">
        <v>0</v>
      </c>
      <c r="AS16" s="538" t="s">
        <v>555</v>
      </c>
      <c r="AT16" s="538" t="s">
        <v>551</v>
      </c>
      <c r="AU16" s="537" t="s">
        <v>551</v>
      </c>
      <c r="AV16" s="537" t="s">
        <v>78</v>
      </c>
      <c r="AW16" s="538" t="s">
        <v>852</v>
      </c>
      <c r="AX16" s="538">
        <v>55517</v>
      </c>
      <c r="AY16" s="538" t="s">
        <v>555</v>
      </c>
      <c r="AZ16" s="538" t="s">
        <v>853</v>
      </c>
      <c r="BA16" s="537" t="s">
        <v>854</v>
      </c>
      <c r="BB16" s="539">
        <v>55517</v>
      </c>
      <c r="BC16" s="537" t="s">
        <v>551</v>
      </c>
      <c r="BD16" s="540"/>
      <c r="BE16" s="537" t="s">
        <v>78</v>
      </c>
      <c r="BF16" s="538" t="s">
        <v>855</v>
      </c>
      <c r="BG16" s="538">
        <v>3528870</v>
      </c>
      <c r="BH16" s="538" t="s">
        <v>555</v>
      </c>
      <c r="BI16" s="538" t="s">
        <v>856</v>
      </c>
      <c r="BJ16" s="537" t="s">
        <v>551</v>
      </c>
      <c r="BK16" s="537" t="s">
        <v>78</v>
      </c>
      <c r="BL16" s="538" t="s">
        <v>551</v>
      </c>
      <c r="BM16" s="538" t="s">
        <v>555</v>
      </c>
      <c r="BN16" s="538" t="s">
        <v>551</v>
      </c>
      <c r="BO16" s="538" t="s">
        <v>857</v>
      </c>
      <c r="BP16" s="537" t="s">
        <v>89</v>
      </c>
      <c r="BQ16" s="538">
        <v>0</v>
      </c>
      <c r="BR16" s="538" t="s">
        <v>555</v>
      </c>
      <c r="BS16" s="538" t="s">
        <v>551</v>
      </c>
      <c r="BT16" s="538" t="s">
        <v>551</v>
      </c>
      <c r="BU16" s="539">
        <v>3528870</v>
      </c>
      <c r="BV16" s="538" t="s">
        <v>858</v>
      </c>
      <c r="BW16" s="541">
        <v>1.5488561921466627E-2</v>
      </c>
      <c r="BX16" s="537" t="s">
        <v>551</v>
      </c>
      <c r="BY16" s="541">
        <v>0.88644067636489965</v>
      </c>
      <c r="BZ16" s="537" t="s">
        <v>859</v>
      </c>
      <c r="CA16" s="537" t="s">
        <v>78</v>
      </c>
      <c r="CB16" s="537" t="s">
        <v>551</v>
      </c>
      <c r="CC16" s="537" t="s">
        <v>84</v>
      </c>
      <c r="CD16" s="537" t="s">
        <v>552</v>
      </c>
      <c r="CE16" s="537" t="s">
        <v>89</v>
      </c>
      <c r="CF16" s="537" t="s">
        <v>551</v>
      </c>
      <c r="CG16" s="262"/>
      <c r="CH16" s="542"/>
      <c r="CI16" s="543" t="s">
        <v>78</v>
      </c>
      <c r="CJ16" s="543" t="s">
        <v>78</v>
      </c>
      <c r="CK16" s="543" t="s">
        <v>78</v>
      </c>
      <c r="CL16" s="543" t="s">
        <v>78</v>
      </c>
      <c r="CM16" s="543" t="s">
        <v>78</v>
      </c>
      <c r="CN16" s="543" t="s">
        <v>78</v>
      </c>
      <c r="CO16" s="543" t="s">
        <v>78</v>
      </c>
      <c r="CP16" s="543" t="s">
        <v>78</v>
      </c>
      <c r="CQ16" s="543" t="s">
        <v>89</v>
      </c>
      <c r="CR16" s="543" t="s">
        <v>78</v>
      </c>
      <c r="CS16" s="543" t="s">
        <v>89</v>
      </c>
      <c r="CT16" s="543" t="s">
        <v>551</v>
      </c>
      <c r="CU16" s="542"/>
      <c r="CV16" s="543" t="s">
        <v>78</v>
      </c>
      <c r="CW16" s="543" t="s">
        <v>78</v>
      </c>
      <c r="CX16" s="543" t="s">
        <v>78</v>
      </c>
      <c r="CY16" s="543" t="s">
        <v>78</v>
      </c>
      <c r="CZ16" s="543" t="s">
        <v>78</v>
      </c>
      <c r="DA16" s="543" t="s">
        <v>78</v>
      </c>
      <c r="DB16" s="543" t="s">
        <v>78</v>
      </c>
      <c r="DC16" s="543" t="s">
        <v>78</v>
      </c>
      <c r="DD16" s="543" t="s">
        <v>78</v>
      </c>
      <c r="DE16" s="543" t="s">
        <v>78</v>
      </c>
      <c r="DF16" s="543" t="s">
        <v>78</v>
      </c>
      <c r="DG16" s="543" t="s">
        <v>551</v>
      </c>
      <c r="DH16" s="544"/>
      <c r="DI16" s="543" t="s">
        <v>78</v>
      </c>
      <c r="DJ16" s="543" t="s">
        <v>78</v>
      </c>
      <c r="DK16" s="543" t="s">
        <v>78</v>
      </c>
      <c r="DL16" s="543" t="s">
        <v>78</v>
      </c>
      <c r="DM16" s="543" t="s">
        <v>78</v>
      </c>
      <c r="DN16" s="543" t="s">
        <v>78</v>
      </c>
      <c r="DO16" s="543" t="s">
        <v>78</v>
      </c>
      <c r="DP16" s="543" t="s">
        <v>78</v>
      </c>
      <c r="DQ16" s="543" t="s">
        <v>78</v>
      </c>
      <c r="DR16" s="543" t="s">
        <v>78</v>
      </c>
      <c r="DS16" s="543" t="s">
        <v>89</v>
      </c>
      <c r="DT16" s="543" t="s">
        <v>551</v>
      </c>
      <c r="DU16" s="544"/>
      <c r="DV16" s="543" t="s">
        <v>78</v>
      </c>
      <c r="DW16" s="543" t="s">
        <v>78</v>
      </c>
      <c r="DX16" s="543" t="s">
        <v>78</v>
      </c>
      <c r="DY16" s="543" t="s">
        <v>78</v>
      </c>
      <c r="DZ16" s="543" t="s">
        <v>89</v>
      </c>
      <c r="EA16" s="543" t="s">
        <v>78</v>
      </c>
      <c r="EB16" s="543" t="s">
        <v>78</v>
      </c>
      <c r="EC16" s="543" t="s">
        <v>78</v>
      </c>
      <c r="ED16" s="543" t="s">
        <v>89</v>
      </c>
      <c r="EE16" s="543" t="s">
        <v>89</v>
      </c>
      <c r="EF16" s="543" t="s">
        <v>89</v>
      </c>
      <c r="EG16" s="543" t="s">
        <v>551</v>
      </c>
      <c r="EH16" s="543" t="s">
        <v>860</v>
      </c>
      <c r="EI16" s="545"/>
      <c r="EJ16" s="546" t="s">
        <v>78</v>
      </c>
      <c r="EK16" s="546" t="s">
        <v>861</v>
      </c>
      <c r="EL16" s="546" t="s">
        <v>618</v>
      </c>
      <c r="EM16" s="546" t="s">
        <v>78</v>
      </c>
      <c r="EN16" s="546" t="s">
        <v>78</v>
      </c>
      <c r="EO16" s="546" t="s">
        <v>78</v>
      </c>
      <c r="EP16" s="546" t="s">
        <v>862</v>
      </c>
      <c r="EQ16" s="546" t="s">
        <v>863</v>
      </c>
      <c r="ER16" s="546" t="s">
        <v>78</v>
      </c>
      <c r="ES16" s="546" t="s">
        <v>864</v>
      </c>
      <c r="ET16" s="546" t="s">
        <v>78</v>
      </c>
      <c r="EU16" s="546" t="s">
        <v>865</v>
      </c>
      <c r="EV16" s="546" t="s">
        <v>78</v>
      </c>
      <c r="EW16" s="546" t="s">
        <v>866</v>
      </c>
      <c r="EX16" s="546" t="s">
        <v>867</v>
      </c>
      <c r="EY16" s="546" t="s">
        <v>867</v>
      </c>
      <c r="EZ16" s="546" t="s">
        <v>551</v>
      </c>
      <c r="FA16" s="546" t="s">
        <v>551</v>
      </c>
      <c r="FB16" s="546" t="s">
        <v>551</v>
      </c>
      <c r="FC16" s="546" t="s">
        <v>551</v>
      </c>
      <c r="FD16" s="546" t="s">
        <v>551</v>
      </c>
      <c r="FE16" s="546" t="s">
        <v>551</v>
      </c>
      <c r="FF16" s="550"/>
      <c r="FG16" s="546" t="s">
        <v>89</v>
      </c>
      <c r="FH16" s="546" t="s">
        <v>551</v>
      </c>
      <c r="FI16" s="546" t="s">
        <v>551</v>
      </c>
      <c r="FJ16" s="546" t="s">
        <v>89</v>
      </c>
      <c r="FK16" s="546" t="s">
        <v>551</v>
      </c>
      <c r="FL16" s="546" t="s">
        <v>551</v>
      </c>
      <c r="FM16" s="546" t="s">
        <v>89</v>
      </c>
      <c r="FN16" s="546" t="s">
        <v>551</v>
      </c>
      <c r="FO16" s="546" t="s">
        <v>551</v>
      </c>
      <c r="FP16" s="547"/>
      <c r="FQ16" s="546" t="s">
        <v>78</v>
      </c>
      <c r="FR16" s="546" t="s">
        <v>78</v>
      </c>
      <c r="FS16" s="546" t="s">
        <v>89</v>
      </c>
      <c r="FT16" s="546" t="s">
        <v>96</v>
      </c>
      <c r="FU16" s="547"/>
      <c r="FV16" s="546" t="s">
        <v>78</v>
      </c>
      <c r="FW16" s="546" t="s">
        <v>78</v>
      </c>
      <c r="FX16" s="546" t="s">
        <v>78</v>
      </c>
      <c r="FY16" s="546" t="s">
        <v>78</v>
      </c>
      <c r="FZ16" s="546" t="s">
        <v>78</v>
      </c>
      <c r="GA16" s="546" t="s">
        <v>78</v>
      </c>
      <c r="GB16" s="546" t="s">
        <v>78</v>
      </c>
      <c r="GC16" s="546" t="s">
        <v>78</v>
      </c>
      <c r="GD16" s="546" t="s">
        <v>89</v>
      </c>
      <c r="GE16" s="546" t="s">
        <v>89</v>
      </c>
      <c r="GF16" s="546" t="s">
        <v>96</v>
      </c>
      <c r="GG16" s="546">
        <v>2010</v>
      </c>
      <c r="GH16" s="546" t="s">
        <v>868</v>
      </c>
      <c r="GI16" s="546" t="s">
        <v>551</v>
      </c>
      <c r="GJ16" s="547"/>
      <c r="GK16" s="546">
        <v>2005</v>
      </c>
      <c r="GL16" s="546" t="s">
        <v>78</v>
      </c>
      <c r="GM16" s="546" t="s">
        <v>89</v>
      </c>
      <c r="GN16" s="546" t="s">
        <v>89</v>
      </c>
      <c r="GO16" s="546" t="s">
        <v>89</v>
      </c>
      <c r="GP16" s="546" t="s">
        <v>551</v>
      </c>
      <c r="GQ16" s="555"/>
      <c r="GR16" s="548" t="s">
        <v>78</v>
      </c>
      <c r="GS16" s="549"/>
      <c r="GT16" s="548" t="s">
        <v>89</v>
      </c>
      <c r="GU16" s="548" t="s">
        <v>89</v>
      </c>
      <c r="GV16" s="548" t="s">
        <v>89</v>
      </c>
      <c r="GW16" s="548" t="s">
        <v>78</v>
      </c>
      <c r="GX16" s="548" t="s">
        <v>89</v>
      </c>
      <c r="GY16" s="548" t="s">
        <v>89</v>
      </c>
      <c r="GZ16" s="548" t="s">
        <v>78</v>
      </c>
      <c r="HA16" s="548" t="s">
        <v>89</v>
      </c>
      <c r="HB16" s="548" t="s">
        <v>96</v>
      </c>
      <c r="HC16" s="1114" t="s">
        <v>555</v>
      </c>
      <c r="HD16" s="548" t="s">
        <v>869</v>
      </c>
      <c r="HE16" s="549"/>
      <c r="HF16" s="548" t="s">
        <v>78</v>
      </c>
      <c r="HG16" s="548" t="s">
        <v>78</v>
      </c>
      <c r="HH16" s="551" t="s">
        <v>870</v>
      </c>
      <c r="HI16" s="156" t="s">
        <v>504</v>
      </c>
    </row>
    <row r="17" spans="1:217" ht="39.950000000000003" customHeight="1">
      <c r="A17" s="263" t="s">
        <v>513</v>
      </c>
      <c r="B17" s="154"/>
      <c r="C17" s="536" t="s">
        <v>78</v>
      </c>
      <c r="D17" s="536" t="s">
        <v>871</v>
      </c>
      <c r="E17" s="557"/>
      <c r="F17" s="536" t="s">
        <v>78</v>
      </c>
      <c r="G17" s="536" t="s">
        <v>872</v>
      </c>
      <c r="H17" s="536" t="s">
        <v>78</v>
      </c>
      <c r="I17" s="536" t="s">
        <v>873</v>
      </c>
      <c r="J17" s="536" t="s">
        <v>89</v>
      </c>
      <c r="K17" s="536" t="s">
        <v>551</v>
      </c>
      <c r="L17" s="536" t="s">
        <v>78</v>
      </c>
      <c r="M17" s="536" t="s">
        <v>874</v>
      </c>
      <c r="N17" s="536" t="s">
        <v>78</v>
      </c>
      <c r="O17" s="536" t="s">
        <v>875</v>
      </c>
      <c r="P17" s="536" t="s">
        <v>78</v>
      </c>
      <c r="Q17" s="536" t="s">
        <v>876</v>
      </c>
      <c r="R17" s="536" t="s">
        <v>78</v>
      </c>
      <c r="S17" s="536" t="s">
        <v>877</v>
      </c>
      <c r="T17" s="536" t="s">
        <v>78</v>
      </c>
      <c r="U17" s="536" t="s">
        <v>878</v>
      </c>
      <c r="V17" s="536" t="s">
        <v>78</v>
      </c>
      <c r="W17" s="536" t="s">
        <v>879</v>
      </c>
      <c r="X17" s="536" t="s">
        <v>94</v>
      </c>
      <c r="Y17" s="536" t="s">
        <v>78</v>
      </c>
      <c r="Z17" s="536" t="s">
        <v>78</v>
      </c>
      <c r="AA17" s="536" t="s">
        <v>880</v>
      </c>
      <c r="AB17" s="536" t="s">
        <v>881</v>
      </c>
      <c r="AC17" s="155"/>
      <c r="AD17" s="537" t="s">
        <v>80</v>
      </c>
      <c r="AE17" s="537" t="s">
        <v>123</v>
      </c>
      <c r="AF17" s="538">
        <v>1500000</v>
      </c>
      <c r="AG17" s="535" t="s">
        <v>555</v>
      </c>
      <c r="AH17" s="535" t="s">
        <v>882</v>
      </c>
      <c r="AI17" s="535" t="s">
        <v>78</v>
      </c>
      <c r="AJ17" s="538" t="s">
        <v>78</v>
      </c>
      <c r="AK17" s="538">
        <v>2139538</v>
      </c>
      <c r="AL17" s="537" t="s">
        <v>555</v>
      </c>
      <c r="AM17" s="537" t="s">
        <v>883</v>
      </c>
      <c r="AN17" s="537" t="s">
        <v>551</v>
      </c>
      <c r="AO17" s="537" t="s">
        <v>78</v>
      </c>
      <c r="AP17" s="537" t="s">
        <v>78</v>
      </c>
      <c r="AQ17" s="537" t="s">
        <v>884</v>
      </c>
      <c r="AR17" s="538">
        <v>1174411</v>
      </c>
      <c r="AS17" s="538" t="s">
        <v>555</v>
      </c>
      <c r="AT17" s="538" t="s">
        <v>885</v>
      </c>
      <c r="AU17" s="537" t="s">
        <v>551</v>
      </c>
      <c r="AV17" s="537" t="s">
        <v>89</v>
      </c>
      <c r="AW17" s="538" t="s">
        <v>96</v>
      </c>
      <c r="AX17" s="538">
        <v>0</v>
      </c>
      <c r="AY17" s="538" t="s">
        <v>555</v>
      </c>
      <c r="AZ17" s="538" t="s">
        <v>551</v>
      </c>
      <c r="BA17" s="537" t="s">
        <v>551</v>
      </c>
      <c r="BB17" s="539">
        <v>1174411</v>
      </c>
      <c r="BC17" s="537" t="s">
        <v>551</v>
      </c>
      <c r="BD17" s="540"/>
      <c r="BE17" s="537" t="s">
        <v>89</v>
      </c>
      <c r="BF17" s="538" t="s">
        <v>96</v>
      </c>
      <c r="BG17" s="538">
        <v>0</v>
      </c>
      <c r="BH17" s="538" t="s">
        <v>555</v>
      </c>
      <c r="BI17" s="538" t="s">
        <v>551</v>
      </c>
      <c r="BJ17" s="537" t="s">
        <v>551</v>
      </c>
      <c r="BK17" s="537" t="s">
        <v>89</v>
      </c>
      <c r="BL17" s="538">
        <v>0</v>
      </c>
      <c r="BM17" s="538" t="s">
        <v>555</v>
      </c>
      <c r="BN17" s="538" t="s">
        <v>551</v>
      </c>
      <c r="BO17" s="538" t="s">
        <v>551</v>
      </c>
      <c r="BP17" s="537" t="s">
        <v>89</v>
      </c>
      <c r="BQ17" s="538">
        <v>0</v>
      </c>
      <c r="BR17" s="538" t="s">
        <v>555</v>
      </c>
      <c r="BS17" s="538" t="s">
        <v>551</v>
      </c>
      <c r="BT17" s="538" t="s">
        <v>551</v>
      </c>
      <c r="BU17" s="539">
        <v>0</v>
      </c>
      <c r="BV17" s="538" t="s">
        <v>551</v>
      </c>
      <c r="BW17" s="541">
        <v>1</v>
      </c>
      <c r="BX17" s="537" t="s">
        <v>551</v>
      </c>
      <c r="BY17" s="541">
        <v>0.78294066666666662</v>
      </c>
      <c r="BZ17" s="537" t="s">
        <v>551</v>
      </c>
      <c r="CA17" s="537" t="s">
        <v>89</v>
      </c>
      <c r="CB17" s="537" t="s">
        <v>551</v>
      </c>
      <c r="CC17" s="537" t="s">
        <v>84</v>
      </c>
      <c r="CD17" s="537" t="s">
        <v>552</v>
      </c>
      <c r="CE17" s="537" t="s">
        <v>89</v>
      </c>
      <c r="CF17" s="537" t="s">
        <v>886</v>
      </c>
      <c r="CG17" s="262"/>
      <c r="CH17" s="542"/>
      <c r="CI17" s="543" t="s">
        <v>78</v>
      </c>
      <c r="CJ17" s="543" t="s">
        <v>78</v>
      </c>
      <c r="CK17" s="543" t="s">
        <v>78</v>
      </c>
      <c r="CL17" s="543" t="s">
        <v>78</v>
      </c>
      <c r="CM17" s="543" t="s">
        <v>78</v>
      </c>
      <c r="CN17" s="543" t="s">
        <v>78</v>
      </c>
      <c r="CO17" s="543" t="s">
        <v>89</v>
      </c>
      <c r="CP17" s="543" t="s">
        <v>78</v>
      </c>
      <c r="CQ17" s="543" t="s">
        <v>78</v>
      </c>
      <c r="CR17" s="543" t="s">
        <v>78</v>
      </c>
      <c r="CS17" s="543" t="s">
        <v>89</v>
      </c>
      <c r="CT17" s="543" t="s">
        <v>551</v>
      </c>
      <c r="CU17" s="542"/>
      <c r="CV17" s="543" t="s">
        <v>78</v>
      </c>
      <c r="CW17" s="543" t="s">
        <v>89</v>
      </c>
      <c r="CX17" s="543" t="s">
        <v>78</v>
      </c>
      <c r="CY17" s="543" t="s">
        <v>78</v>
      </c>
      <c r="CZ17" s="543" t="s">
        <v>78</v>
      </c>
      <c r="DA17" s="543" t="s">
        <v>78</v>
      </c>
      <c r="DB17" s="543" t="s">
        <v>89</v>
      </c>
      <c r="DC17" s="543" t="s">
        <v>89</v>
      </c>
      <c r="DD17" s="543" t="s">
        <v>78</v>
      </c>
      <c r="DE17" s="543" t="s">
        <v>78</v>
      </c>
      <c r="DF17" s="543" t="s">
        <v>78</v>
      </c>
      <c r="DG17" s="543" t="s">
        <v>551</v>
      </c>
      <c r="DH17" s="544"/>
      <c r="DI17" s="543" t="s">
        <v>78</v>
      </c>
      <c r="DJ17" s="543" t="s">
        <v>78</v>
      </c>
      <c r="DK17" s="543" t="s">
        <v>78</v>
      </c>
      <c r="DL17" s="543" t="s">
        <v>78</v>
      </c>
      <c r="DM17" s="543" t="s">
        <v>78</v>
      </c>
      <c r="DN17" s="543" t="s">
        <v>78</v>
      </c>
      <c r="DO17" s="543" t="s">
        <v>78</v>
      </c>
      <c r="DP17" s="543" t="s">
        <v>89</v>
      </c>
      <c r="DQ17" s="543" t="s">
        <v>78</v>
      </c>
      <c r="DR17" s="543" t="s">
        <v>78</v>
      </c>
      <c r="DS17" s="543" t="s">
        <v>78</v>
      </c>
      <c r="DT17" s="543" t="s">
        <v>551</v>
      </c>
      <c r="DU17" s="544"/>
      <c r="DV17" s="543" t="s">
        <v>78</v>
      </c>
      <c r="DW17" s="543" t="s">
        <v>89</v>
      </c>
      <c r="DX17" s="543" t="s">
        <v>78</v>
      </c>
      <c r="DY17" s="543" t="s">
        <v>78</v>
      </c>
      <c r="DZ17" s="543" t="s">
        <v>78</v>
      </c>
      <c r="EA17" s="543" t="s">
        <v>78</v>
      </c>
      <c r="EB17" s="543" t="s">
        <v>89</v>
      </c>
      <c r="EC17" s="543" t="s">
        <v>89</v>
      </c>
      <c r="ED17" s="543" t="s">
        <v>78</v>
      </c>
      <c r="EE17" s="543" t="s">
        <v>78</v>
      </c>
      <c r="EF17" s="543" t="s">
        <v>78</v>
      </c>
      <c r="EG17" s="543" t="s">
        <v>551</v>
      </c>
      <c r="EH17" s="543" t="s">
        <v>887</v>
      </c>
      <c r="EI17" s="545"/>
      <c r="EJ17" s="546" t="s">
        <v>78</v>
      </c>
      <c r="EK17" s="546" t="s">
        <v>888</v>
      </c>
      <c r="EL17" s="546" t="s">
        <v>889</v>
      </c>
      <c r="EM17" s="546" t="s">
        <v>78</v>
      </c>
      <c r="EN17" s="546" t="s">
        <v>78</v>
      </c>
      <c r="EO17" s="546" t="s">
        <v>78</v>
      </c>
      <c r="EP17" s="546" t="s">
        <v>890</v>
      </c>
      <c r="EQ17" s="546" t="s">
        <v>99</v>
      </c>
      <c r="ER17" s="546" t="s">
        <v>89</v>
      </c>
      <c r="ES17" s="546" t="s">
        <v>96</v>
      </c>
      <c r="ET17" s="546" t="s">
        <v>89</v>
      </c>
      <c r="EU17" s="546" t="s">
        <v>96</v>
      </c>
      <c r="EV17" s="546" t="s">
        <v>89</v>
      </c>
      <c r="EW17" s="546" t="s">
        <v>551</v>
      </c>
      <c r="EX17" s="546" t="s">
        <v>551</v>
      </c>
      <c r="EY17" s="546" t="s">
        <v>551</v>
      </c>
      <c r="EZ17" s="546" t="s">
        <v>551</v>
      </c>
      <c r="FA17" s="546" t="s">
        <v>551</v>
      </c>
      <c r="FB17" s="546" t="s">
        <v>551</v>
      </c>
      <c r="FC17" s="546" t="s">
        <v>551</v>
      </c>
      <c r="FD17" s="546" t="s">
        <v>551</v>
      </c>
      <c r="FE17" s="546" t="s">
        <v>551</v>
      </c>
      <c r="FF17" s="550"/>
      <c r="FG17" s="546" t="s">
        <v>89</v>
      </c>
      <c r="FH17" s="546" t="s">
        <v>551</v>
      </c>
      <c r="FI17" s="546" t="s">
        <v>551</v>
      </c>
      <c r="FJ17" s="546" t="s">
        <v>89</v>
      </c>
      <c r="FK17" s="546" t="s">
        <v>551</v>
      </c>
      <c r="FL17" s="546" t="s">
        <v>551</v>
      </c>
      <c r="FM17" s="546" t="s">
        <v>89</v>
      </c>
      <c r="FN17" s="546" t="s">
        <v>551</v>
      </c>
      <c r="FO17" s="546" t="s">
        <v>551</v>
      </c>
      <c r="FP17" s="547"/>
      <c r="FQ17" s="546" t="s">
        <v>89</v>
      </c>
      <c r="FR17" s="546" t="s">
        <v>89</v>
      </c>
      <c r="FS17" s="546" t="s">
        <v>96</v>
      </c>
      <c r="FT17" s="546" t="s">
        <v>96</v>
      </c>
      <c r="FU17" s="547"/>
      <c r="FV17" s="546" t="s">
        <v>78</v>
      </c>
      <c r="FW17" s="546" t="s">
        <v>78</v>
      </c>
      <c r="FX17" s="546" t="s">
        <v>78</v>
      </c>
      <c r="FY17" s="546" t="s">
        <v>78</v>
      </c>
      <c r="FZ17" s="546" t="s">
        <v>78</v>
      </c>
      <c r="GA17" s="546" t="s">
        <v>78</v>
      </c>
      <c r="GB17" s="546" t="s">
        <v>89</v>
      </c>
      <c r="GC17" s="546" t="s">
        <v>89</v>
      </c>
      <c r="GD17" s="546" t="s">
        <v>78</v>
      </c>
      <c r="GE17" s="546" t="s">
        <v>99</v>
      </c>
      <c r="GF17" s="546" t="s">
        <v>99</v>
      </c>
      <c r="GG17" s="546">
        <v>2011</v>
      </c>
      <c r="GH17" s="546" t="s">
        <v>891</v>
      </c>
      <c r="GI17" s="546" t="s">
        <v>551</v>
      </c>
      <c r="GJ17" s="547"/>
      <c r="GK17" s="546" t="s">
        <v>96</v>
      </c>
      <c r="GL17" s="546" t="s">
        <v>96</v>
      </c>
      <c r="GM17" s="546" t="s">
        <v>96</v>
      </c>
      <c r="GN17" s="546" t="s">
        <v>96</v>
      </c>
      <c r="GO17" s="546" t="s">
        <v>96</v>
      </c>
      <c r="GP17" s="546" t="s">
        <v>717</v>
      </c>
      <c r="GQ17" s="555"/>
      <c r="GR17" s="548" t="s">
        <v>78</v>
      </c>
      <c r="GS17" s="549"/>
      <c r="GT17" s="548" t="s">
        <v>89</v>
      </c>
      <c r="GU17" s="548" t="s">
        <v>96</v>
      </c>
      <c r="GV17" s="548" t="s">
        <v>78</v>
      </c>
      <c r="GW17" s="548" t="s">
        <v>99</v>
      </c>
      <c r="GX17" s="548" t="s">
        <v>78</v>
      </c>
      <c r="GY17" s="548" t="s">
        <v>89</v>
      </c>
      <c r="GZ17" s="548" t="s">
        <v>96</v>
      </c>
      <c r="HA17" s="548" t="s">
        <v>96</v>
      </c>
      <c r="HB17" s="548" t="s">
        <v>78</v>
      </c>
      <c r="HC17" s="1114" t="s">
        <v>555</v>
      </c>
      <c r="HD17" s="548" t="s">
        <v>892</v>
      </c>
      <c r="HE17" s="549"/>
      <c r="HF17" s="548" t="s">
        <v>89</v>
      </c>
      <c r="HG17" s="548" t="s">
        <v>89</v>
      </c>
      <c r="HH17" s="551" t="s">
        <v>893</v>
      </c>
      <c r="HI17" s="1111" t="s">
        <v>502</v>
      </c>
    </row>
    <row r="18" spans="1:217" ht="39.950000000000003" customHeight="1">
      <c r="A18" s="263" t="s">
        <v>514</v>
      </c>
      <c r="B18" s="154"/>
      <c r="C18" s="536" t="s">
        <v>78</v>
      </c>
      <c r="D18" s="536" t="s">
        <v>894</v>
      </c>
      <c r="E18" s="557"/>
      <c r="F18" s="536" t="s">
        <v>78</v>
      </c>
      <c r="G18" s="536" t="s">
        <v>895</v>
      </c>
      <c r="H18" s="536" t="s">
        <v>78</v>
      </c>
      <c r="I18" s="536" t="s">
        <v>896</v>
      </c>
      <c r="J18" s="536" t="s">
        <v>78</v>
      </c>
      <c r="K18" s="536" t="s">
        <v>897</v>
      </c>
      <c r="L18" s="536" t="s">
        <v>78</v>
      </c>
      <c r="M18" s="536" t="s">
        <v>606</v>
      </c>
      <c r="N18" s="536" t="s">
        <v>78</v>
      </c>
      <c r="O18" s="536" t="s">
        <v>552</v>
      </c>
      <c r="P18" s="536" t="s">
        <v>78</v>
      </c>
      <c r="Q18" s="536" t="s">
        <v>898</v>
      </c>
      <c r="R18" s="536" t="s">
        <v>78</v>
      </c>
      <c r="S18" s="536" t="s">
        <v>899</v>
      </c>
      <c r="T18" s="536" t="s">
        <v>78</v>
      </c>
      <c r="U18" s="536" t="s">
        <v>900</v>
      </c>
      <c r="V18" s="536" t="s">
        <v>551</v>
      </c>
      <c r="W18" s="536" t="s">
        <v>551</v>
      </c>
      <c r="X18" s="536" t="s">
        <v>82</v>
      </c>
      <c r="Y18" s="536" t="s">
        <v>78</v>
      </c>
      <c r="Z18" s="536" t="s">
        <v>99</v>
      </c>
      <c r="AA18" s="536" t="s">
        <v>99</v>
      </c>
      <c r="AB18" s="536" t="s">
        <v>99</v>
      </c>
      <c r="AC18" s="155"/>
      <c r="AD18" s="537" t="s">
        <v>80</v>
      </c>
      <c r="AE18" s="537" t="s">
        <v>123</v>
      </c>
      <c r="AF18" s="538">
        <v>1206065</v>
      </c>
      <c r="AG18" s="535" t="s">
        <v>555</v>
      </c>
      <c r="AH18" s="535" t="s">
        <v>901</v>
      </c>
      <c r="AI18" s="535" t="s">
        <v>78</v>
      </c>
      <c r="AJ18" s="538" t="s">
        <v>89</v>
      </c>
      <c r="AK18" s="538">
        <v>0</v>
      </c>
      <c r="AL18" s="537" t="s">
        <v>555</v>
      </c>
      <c r="AM18" s="537" t="s">
        <v>551</v>
      </c>
      <c r="AN18" s="537" t="s">
        <v>902</v>
      </c>
      <c r="AO18" s="537" t="s">
        <v>89</v>
      </c>
      <c r="AP18" s="537" t="s">
        <v>89</v>
      </c>
      <c r="AQ18" s="537" t="s">
        <v>96</v>
      </c>
      <c r="AR18" s="538">
        <v>0</v>
      </c>
      <c r="AS18" s="538" t="s">
        <v>555</v>
      </c>
      <c r="AT18" s="538" t="s">
        <v>551</v>
      </c>
      <c r="AU18" s="537" t="s">
        <v>551</v>
      </c>
      <c r="AV18" s="537" t="s">
        <v>89</v>
      </c>
      <c r="AW18" s="538" t="s">
        <v>96</v>
      </c>
      <c r="AX18" s="538">
        <v>0</v>
      </c>
      <c r="AY18" s="538" t="s">
        <v>555</v>
      </c>
      <c r="AZ18" s="538" t="s">
        <v>551</v>
      </c>
      <c r="BA18" s="537" t="s">
        <v>551</v>
      </c>
      <c r="BB18" s="539">
        <v>0</v>
      </c>
      <c r="BC18" s="537" t="s">
        <v>551</v>
      </c>
      <c r="BD18" s="540"/>
      <c r="BE18" s="537" t="s">
        <v>78</v>
      </c>
      <c r="BF18" s="538" t="s">
        <v>707</v>
      </c>
      <c r="BG18" s="538">
        <v>710871</v>
      </c>
      <c r="BH18" s="538" t="s">
        <v>555</v>
      </c>
      <c r="BI18" s="538" t="s">
        <v>771</v>
      </c>
      <c r="BJ18" s="537" t="s">
        <v>551</v>
      </c>
      <c r="BK18" s="537" t="s">
        <v>99</v>
      </c>
      <c r="BL18" s="538" t="s">
        <v>551</v>
      </c>
      <c r="BM18" s="538" t="s">
        <v>555</v>
      </c>
      <c r="BN18" s="538" t="s">
        <v>551</v>
      </c>
      <c r="BO18" s="538" t="s">
        <v>551</v>
      </c>
      <c r="BP18" s="537" t="s">
        <v>99</v>
      </c>
      <c r="BQ18" s="538" t="s">
        <v>551</v>
      </c>
      <c r="BR18" s="538" t="s">
        <v>555</v>
      </c>
      <c r="BS18" s="538" t="s">
        <v>551</v>
      </c>
      <c r="BT18" s="538" t="s">
        <v>551</v>
      </c>
      <c r="BU18" s="539">
        <v>710871</v>
      </c>
      <c r="BV18" s="538" t="s">
        <v>903</v>
      </c>
      <c r="BW18" s="541">
        <v>0</v>
      </c>
      <c r="BX18" s="537" t="s">
        <v>904</v>
      </c>
      <c r="BY18" s="541">
        <v>0.58941350590556896</v>
      </c>
      <c r="BZ18" s="537" t="s">
        <v>551</v>
      </c>
      <c r="CA18" s="537" t="s">
        <v>551</v>
      </c>
      <c r="CB18" s="537" t="s">
        <v>551</v>
      </c>
      <c r="CC18" s="537" t="s">
        <v>96</v>
      </c>
      <c r="CD18" s="537" t="s">
        <v>96</v>
      </c>
      <c r="CE18" s="537" t="s">
        <v>96</v>
      </c>
      <c r="CF18" s="537" t="s">
        <v>905</v>
      </c>
      <c r="CG18" s="262"/>
      <c r="CH18" s="542"/>
      <c r="CI18" s="543" t="s">
        <v>78</v>
      </c>
      <c r="CJ18" s="543" t="s">
        <v>78</v>
      </c>
      <c r="CK18" s="543" t="s">
        <v>99</v>
      </c>
      <c r="CL18" s="543" t="s">
        <v>99</v>
      </c>
      <c r="CM18" s="543" t="s">
        <v>99</v>
      </c>
      <c r="CN18" s="543" t="s">
        <v>78</v>
      </c>
      <c r="CO18" s="543" t="s">
        <v>99</v>
      </c>
      <c r="CP18" s="543" t="s">
        <v>78</v>
      </c>
      <c r="CQ18" s="543" t="s">
        <v>99</v>
      </c>
      <c r="CR18" s="543" t="s">
        <v>99</v>
      </c>
      <c r="CS18" s="543" t="s">
        <v>99</v>
      </c>
      <c r="CT18" s="543" t="s">
        <v>551</v>
      </c>
      <c r="CU18" s="542"/>
      <c r="CV18" s="543" t="s">
        <v>78</v>
      </c>
      <c r="CW18" s="543" t="s">
        <v>78</v>
      </c>
      <c r="CX18" s="543" t="s">
        <v>78</v>
      </c>
      <c r="CY18" s="543" t="s">
        <v>78</v>
      </c>
      <c r="CZ18" s="543" t="s">
        <v>78</v>
      </c>
      <c r="DA18" s="543" t="s">
        <v>78</v>
      </c>
      <c r="DB18" s="543" t="s">
        <v>78</v>
      </c>
      <c r="DC18" s="543" t="s">
        <v>78</v>
      </c>
      <c r="DD18" s="543" t="s">
        <v>99</v>
      </c>
      <c r="DE18" s="543" t="s">
        <v>99</v>
      </c>
      <c r="DF18" s="543" t="s">
        <v>78</v>
      </c>
      <c r="DG18" s="543" t="s">
        <v>551</v>
      </c>
      <c r="DH18" s="544"/>
      <c r="DI18" s="543" t="s">
        <v>78</v>
      </c>
      <c r="DJ18" s="543" t="s">
        <v>78</v>
      </c>
      <c r="DK18" s="543" t="s">
        <v>78</v>
      </c>
      <c r="DL18" s="543" t="s">
        <v>78</v>
      </c>
      <c r="DM18" s="543" t="s">
        <v>78</v>
      </c>
      <c r="DN18" s="543" t="s">
        <v>78</v>
      </c>
      <c r="DO18" s="543" t="s">
        <v>78</v>
      </c>
      <c r="DP18" s="543" t="s">
        <v>78</v>
      </c>
      <c r="DQ18" s="543" t="s">
        <v>99</v>
      </c>
      <c r="DR18" s="543" t="s">
        <v>99</v>
      </c>
      <c r="DS18" s="543" t="s">
        <v>78</v>
      </c>
      <c r="DT18" s="543" t="s">
        <v>551</v>
      </c>
      <c r="DU18" s="544"/>
      <c r="DV18" s="543" t="s">
        <v>78</v>
      </c>
      <c r="DW18" s="543" t="s">
        <v>99</v>
      </c>
      <c r="DX18" s="543" t="s">
        <v>78</v>
      </c>
      <c r="DY18" s="543" t="s">
        <v>99</v>
      </c>
      <c r="DZ18" s="543" t="s">
        <v>99</v>
      </c>
      <c r="EA18" s="543" t="s">
        <v>78</v>
      </c>
      <c r="EB18" s="543" t="s">
        <v>89</v>
      </c>
      <c r="EC18" s="543" t="s">
        <v>89</v>
      </c>
      <c r="ED18" s="543" t="s">
        <v>99</v>
      </c>
      <c r="EE18" s="543" t="s">
        <v>99</v>
      </c>
      <c r="EF18" s="543" t="s">
        <v>99</v>
      </c>
      <c r="EG18" s="543" t="s">
        <v>551</v>
      </c>
      <c r="EH18" s="543" t="s">
        <v>906</v>
      </c>
      <c r="EI18" s="545"/>
      <c r="EJ18" s="546" t="s">
        <v>78</v>
      </c>
      <c r="EK18" s="546" t="s">
        <v>907</v>
      </c>
      <c r="EL18" s="546" t="s">
        <v>908</v>
      </c>
      <c r="EM18" s="546" t="s">
        <v>78</v>
      </c>
      <c r="EN18" s="546" t="s">
        <v>99</v>
      </c>
      <c r="EO18" s="546" t="s">
        <v>89</v>
      </c>
      <c r="EP18" s="546" t="s">
        <v>96</v>
      </c>
      <c r="EQ18" s="546" t="s">
        <v>96</v>
      </c>
      <c r="ER18" s="546" t="s">
        <v>89</v>
      </c>
      <c r="ES18" s="546" t="s">
        <v>909</v>
      </c>
      <c r="ET18" s="546" t="s">
        <v>78</v>
      </c>
      <c r="EU18" s="546" t="s">
        <v>910</v>
      </c>
      <c r="EV18" s="546" t="s">
        <v>89</v>
      </c>
      <c r="EW18" s="546" t="s">
        <v>551</v>
      </c>
      <c r="EX18" s="546" t="s">
        <v>551</v>
      </c>
      <c r="EY18" s="546" t="s">
        <v>551</v>
      </c>
      <c r="EZ18" s="546" t="s">
        <v>551</v>
      </c>
      <c r="FA18" s="546" t="s">
        <v>551</v>
      </c>
      <c r="FB18" s="546" t="s">
        <v>551</v>
      </c>
      <c r="FC18" s="546" t="s">
        <v>551</v>
      </c>
      <c r="FD18" s="546" t="s">
        <v>551</v>
      </c>
      <c r="FE18" s="546" t="s">
        <v>551</v>
      </c>
      <c r="FF18" s="550"/>
      <c r="FG18" s="546" t="s">
        <v>89</v>
      </c>
      <c r="FH18" s="546" t="s">
        <v>551</v>
      </c>
      <c r="FI18" s="546" t="s">
        <v>551</v>
      </c>
      <c r="FJ18" s="546" t="s">
        <v>89</v>
      </c>
      <c r="FK18" s="546" t="s">
        <v>551</v>
      </c>
      <c r="FL18" s="546" t="s">
        <v>551</v>
      </c>
      <c r="FM18" s="546" t="s">
        <v>551</v>
      </c>
      <c r="FN18" s="546" t="s">
        <v>551</v>
      </c>
      <c r="FO18" s="546" t="s">
        <v>551</v>
      </c>
      <c r="FP18" s="547"/>
      <c r="FQ18" s="546" t="s">
        <v>78</v>
      </c>
      <c r="FR18" s="546" t="s">
        <v>78</v>
      </c>
      <c r="FS18" s="546" t="s">
        <v>78</v>
      </c>
      <c r="FT18" s="546" t="s">
        <v>911</v>
      </c>
      <c r="FU18" s="547"/>
      <c r="FV18" s="546" t="s">
        <v>78</v>
      </c>
      <c r="FW18" s="546" t="s">
        <v>78</v>
      </c>
      <c r="FX18" s="546" t="s">
        <v>78</v>
      </c>
      <c r="FY18" s="546" t="s">
        <v>78</v>
      </c>
      <c r="FZ18" s="546" t="s">
        <v>78</v>
      </c>
      <c r="GA18" s="546" t="s">
        <v>78</v>
      </c>
      <c r="GB18" s="546" t="s">
        <v>78</v>
      </c>
      <c r="GC18" s="546" t="s">
        <v>78</v>
      </c>
      <c r="GD18" s="546" t="s">
        <v>78</v>
      </c>
      <c r="GE18" s="546" t="s">
        <v>89</v>
      </c>
      <c r="GF18" s="546" t="s">
        <v>96</v>
      </c>
      <c r="GG18" s="546" t="s">
        <v>99</v>
      </c>
      <c r="GH18" s="546" t="s">
        <v>912</v>
      </c>
      <c r="GI18" s="546" t="s">
        <v>913</v>
      </c>
      <c r="GJ18" s="547"/>
      <c r="GK18" s="546">
        <v>2007</v>
      </c>
      <c r="GL18" s="546" t="s">
        <v>78</v>
      </c>
      <c r="GM18" s="546" t="s">
        <v>89</v>
      </c>
      <c r="GN18" s="546" t="s">
        <v>78</v>
      </c>
      <c r="GO18" s="546" t="s">
        <v>89</v>
      </c>
      <c r="GP18" s="546" t="s">
        <v>551</v>
      </c>
      <c r="GQ18" s="555"/>
      <c r="GR18" s="548" t="s">
        <v>78</v>
      </c>
      <c r="GS18" s="549"/>
      <c r="GT18" s="548" t="s">
        <v>78</v>
      </c>
      <c r="GU18" s="548" t="s">
        <v>78</v>
      </c>
      <c r="GV18" s="548" t="s">
        <v>78</v>
      </c>
      <c r="GW18" s="548" t="s">
        <v>78</v>
      </c>
      <c r="GX18" s="548" t="s">
        <v>78</v>
      </c>
      <c r="GY18" s="548" t="s">
        <v>78</v>
      </c>
      <c r="GZ18" s="548" t="s">
        <v>89</v>
      </c>
      <c r="HA18" s="548" t="s">
        <v>78</v>
      </c>
      <c r="HB18" s="548" t="s">
        <v>78</v>
      </c>
      <c r="HC18" s="548" t="s">
        <v>555</v>
      </c>
      <c r="HD18" s="548" t="s">
        <v>914</v>
      </c>
      <c r="HE18" s="549"/>
      <c r="HF18" s="548" t="s">
        <v>99</v>
      </c>
      <c r="HG18" s="548" t="s">
        <v>78</v>
      </c>
      <c r="HH18" s="551" t="s">
        <v>915</v>
      </c>
      <c r="HI18" s="1111" t="s">
        <v>504</v>
      </c>
    </row>
    <row r="19" spans="1:217" ht="39.950000000000003" customHeight="1">
      <c r="A19" s="263" t="s">
        <v>515</v>
      </c>
      <c r="B19" s="154"/>
      <c r="C19" s="536" t="s">
        <v>78</v>
      </c>
      <c r="D19" s="536" t="s">
        <v>916</v>
      </c>
      <c r="E19" s="557"/>
      <c r="F19" s="536" t="s">
        <v>78</v>
      </c>
      <c r="G19" s="536" t="s">
        <v>917</v>
      </c>
      <c r="H19" s="536" t="s">
        <v>78</v>
      </c>
      <c r="I19" s="536" t="s">
        <v>918</v>
      </c>
      <c r="J19" s="536" t="s">
        <v>89</v>
      </c>
      <c r="K19" s="536" t="s">
        <v>551</v>
      </c>
      <c r="L19" s="536" t="s">
        <v>78</v>
      </c>
      <c r="M19" s="536" t="s">
        <v>606</v>
      </c>
      <c r="N19" s="536" t="s">
        <v>78</v>
      </c>
      <c r="O19" s="536" t="s">
        <v>919</v>
      </c>
      <c r="P19" s="536" t="s">
        <v>78</v>
      </c>
      <c r="Q19" s="536" t="s">
        <v>920</v>
      </c>
      <c r="R19" s="536" t="s">
        <v>89</v>
      </c>
      <c r="S19" s="536" t="s">
        <v>551</v>
      </c>
      <c r="T19" s="536" t="s">
        <v>89</v>
      </c>
      <c r="U19" s="536" t="s">
        <v>551</v>
      </c>
      <c r="V19" s="536" t="s">
        <v>89</v>
      </c>
      <c r="W19" s="536" t="s">
        <v>551</v>
      </c>
      <c r="X19" s="536" t="s">
        <v>94</v>
      </c>
      <c r="Y19" s="536" t="s">
        <v>78</v>
      </c>
      <c r="Z19" s="536" t="s">
        <v>78</v>
      </c>
      <c r="AA19" s="536" t="s">
        <v>920</v>
      </c>
      <c r="AB19" s="536" t="s">
        <v>921</v>
      </c>
      <c r="AC19" s="155"/>
      <c r="AD19" s="537" t="s">
        <v>119</v>
      </c>
      <c r="AE19" s="537" t="s">
        <v>116</v>
      </c>
      <c r="AF19" s="538" t="s">
        <v>99</v>
      </c>
      <c r="AG19" s="535" t="s">
        <v>922</v>
      </c>
      <c r="AH19" s="535" t="s">
        <v>749</v>
      </c>
      <c r="AI19" s="535" t="s">
        <v>89</v>
      </c>
      <c r="AJ19" s="538" t="s">
        <v>89</v>
      </c>
      <c r="AK19" s="538">
        <v>0</v>
      </c>
      <c r="AL19" s="537" t="s">
        <v>668</v>
      </c>
      <c r="AM19" s="537" t="s">
        <v>551</v>
      </c>
      <c r="AN19" s="537" t="s">
        <v>551</v>
      </c>
      <c r="AO19" s="537" t="s">
        <v>89</v>
      </c>
      <c r="AP19" s="537" t="s">
        <v>89</v>
      </c>
      <c r="AQ19" s="537" t="s">
        <v>96</v>
      </c>
      <c r="AR19" s="538">
        <v>0</v>
      </c>
      <c r="AS19" s="538" t="s">
        <v>555</v>
      </c>
      <c r="AT19" s="538" t="s">
        <v>551</v>
      </c>
      <c r="AU19" s="537" t="s">
        <v>551</v>
      </c>
      <c r="AV19" s="537" t="s">
        <v>89</v>
      </c>
      <c r="AW19" s="538" t="s">
        <v>96</v>
      </c>
      <c r="AX19" s="538">
        <v>0</v>
      </c>
      <c r="AY19" s="538" t="s">
        <v>555</v>
      </c>
      <c r="AZ19" s="538" t="s">
        <v>551</v>
      </c>
      <c r="BA19" s="537" t="s">
        <v>551</v>
      </c>
      <c r="BB19" s="539">
        <v>0</v>
      </c>
      <c r="BC19" s="537" t="s">
        <v>551</v>
      </c>
      <c r="BD19" s="540"/>
      <c r="BE19" s="537" t="s">
        <v>78</v>
      </c>
      <c r="BF19" s="538" t="s">
        <v>923</v>
      </c>
      <c r="BG19" s="538">
        <v>3317179</v>
      </c>
      <c r="BH19" s="538" t="s">
        <v>555</v>
      </c>
      <c r="BI19" s="538" t="s">
        <v>924</v>
      </c>
      <c r="BJ19" s="537" t="s">
        <v>925</v>
      </c>
      <c r="BK19" s="537" t="s">
        <v>78</v>
      </c>
      <c r="BL19" s="538">
        <v>275002</v>
      </c>
      <c r="BM19" s="538" t="s">
        <v>555</v>
      </c>
      <c r="BN19" s="538" t="s">
        <v>584</v>
      </c>
      <c r="BO19" s="538" t="s">
        <v>926</v>
      </c>
      <c r="BP19" s="537" t="s">
        <v>99</v>
      </c>
      <c r="BQ19" s="538" t="s">
        <v>551</v>
      </c>
      <c r="BR19" s="538" t="s">
        <v>555</v>
      </c>
      <c r="BS19" s="538" t="s">
        <v>551</v>
      </c>
      <c r="BT19" s="538" t="s">
        <v>551</v>
      </c>
      <c r="BU19" s="539">
        <v>3592181</v>
      </c>
      <c r="BV19" s="538" t="s">
        <v>551</v>
      </c>
      <c r="BW19" s="541">
        <v>0</v>
      </c>
      <c r="BX19" s="537" t="s">
        <v>551</v>
      </c>
      <c r="BY19" s="541" t="s">
        <v>99</v>
      </c>
      <c r="BZ19" s="537" t="s">
        <v>551</v>
      </c>
      <c r="CA19" s="537" t="s">
        <v>551</v>
      </c>
      <c r="CB19" s="537" t="s">
        <v>551</v>
      </c>
      <c r="CC19" s="537" t="s">
        <v>96</v>
      </c>
      <c r="CD19" s="537" t="s">
        <v>96</v>
      </c>
      <c r="CE19" s="537" t="s">
        <v>96</v>
      </c>
      <c r="CF19" s="537" t="s">
        <v>927</v>
      </c>
      <c r="CG19" s="262"/>
      <c r="CH19" s="542"/>
      <c r="CI19" s="543" t="s">
        <v>78</v>
      </c>
      <c r="CJ19" s="543" t="s">
        <v>78</v>
      </c>
      <c r="CK19" s="543" t="s">
        <v>78</v>
      </c>
      <c r="CL19" s="543" t="s">
        <v>78</v>
      </c>
      <c r="CM19" s="543" t="s">
        <v>78</v>
      </c>
      <c r="CN19" s="543" t="s">
        <v>78</v>
      </c>
      <c r="CO19" s="543" t="s">
        <v>78</v>
      </c>
      <c r="CP19" s="543" t="s">
        <v>78</v>
      </c>
      <c r="CQ19" s="543" t="s">
        <v>78</v>
      </c>
      <c r="CR19" s="543" t="s">
        <v>78</v>
      </c>
      <c r="CS19" s="543" t="s">
        <v>78</v>
      </c>
      <c r="CT19" s="543" t="s">
        <v>551</v>
      </c>
      <c r="CU19" s="542"/>
      <c r="CV19" s="543" t="s">
        <v>78</v>
      </c>
      <c r="CW19" s="543" t="s">
        <v>78</v>
      </c>
      <c r="CX19" s="543" t="s">
        <v>78</v>
      </c>
      <c r="CY19" s="543" t="s">
        <v>78</v>
      </c>
      <c r="CZ19" s="543" t="s">
        <v>78</v>
      </c>
      <c r="DA19" s="543" t="s">
        <v>78</v>
      </c>
      <c r="DB19" s="543" t="s">
        <v>78</v>
      </c>
      <c r="DC19" s="543" t="s">
        <v>78</v>
      </c>
      <c r="DD19" s="543" t="s">
        <v>78</v>
      </c>
      <c r="DE19" s="543" t="s">
        <v>78</v>
      </c>
      <c r="DF19" s="543" t="s">
        <v>78</v>
      </c>
      <c r="DG19" s="543" t="s">
        <v>551</v>
      </c>
      <c r="DH19" s="544"/>
      <c r="DI19" s="543" t="s">
        <v>78</v>
      </c>
      <c r="DJ19" s="543" t="s">
        <v>78</v>
      </c>
      <c r="DK19" s="543" t="s">
        <v>78</v>
      </c>
      <c r="DL19" s="543" t="s">
        <v>78</v>
      </c>
      <c r="DM19" s="543" t="s">
        <v>78</v>
      </c>
      <c r="DN19" s="543" t="s">
        <v>78</v>
      </c>
      <c r="DO19" s="543" t="s">
        <v>78</v>
      </c>
      <c r="DP19" s="543" t="s">
        <v>78</v>
      </c>
      <c r="DQ19" s="543" t="s">
        <v>78</v>
      </c>
      <c r="DR19" s="543" t="s">
        <v>78</v>
      </c>
      <c r="DS19" s="543" t="s">
        <v>78</v>
      </c>
      <c r="DT19" s="543" t="s">
        <v>551</v>
      </c>
      <c r="DU19" s="544"/>
      <c r="DV19" s="543" t="s">
        <v>78</v>
      </c>
      <c r="DW19" s="543" t="s">
        <v>89</v>
      </c>
      <c r="DX19" s="543" t="s">
        <v>78</v>
      </c>
      <c r="DY19" s="543" t="s">
        <v>89</v>
      </c>
      <c r="DZ19" s="543" t="s">
        <v>89</v>
      </c>
      <c r="EA19" s="543" t="s">
        <v>78</v>
      </c>
      <c r="EB19" s="543" t="s">
        <v>78</v>
      </c>
      <c r="EC19" s="543" t="s">
        <v>89</v>
      </c>
      <c r="ED19" s="543" t="s">
        <v>89</v>
      </c>
      <c r="EE19" s="543" t="s">
        <v>89</v>
      </c>
      <c r="EF19" s="543" t="s">
        <v>89</v>
      </c>
      <c r="EG19" s="543" t="s">
        <v>551</v>
      </c>
      <c r="EH19" s="543" t="s">
        <v>551</v>
      </c>
      <c r="EI19" s="545"/>
      <c r="EJ19" s="546" t="s">
        <v>78</v>
      </c>
      <c r="EK19" s="546" t="s">
        <v>928</v>
      </c>
      <c r="EL19" s="546" t="s">
        <v>929</v>
      </c>
      <c r="EM19" s="546" t="s">
        <v>78</v>
      </c>
      <c r="EN19" s="546" t="s">
        <v>78</v>
      </c>
      <c r="EO19" s="546" t="s">
        <v>78</v>
      </c>
      <c r="EP19" s="546" t="s">
        <v>930</v>
      </c>
      <c r="EQ19" s="546" t="s">
        <v>99</v>
      </c>
      <c r="ER19" s="546" t="s">
        <v>89</v>
      </c>
      <c r="ES19" s="546" t="s">
        <v>96</v>
      </c>
      <c r="ET19" s="546" t="s">
        <v>78</v>
      </c>
      <c r="EU19" s="546" t="s">
        <v>931</v>
      </c>
      <c r="EV19" s="546" t="s">
        <v>89</v>
      </c>
      <c r="EW19" s="546" t="s">
        <v>551</v>
      </c>
      <c r="EX19" s="546" t="s">
        <v>551</v>
      </c>
      <c r="EY19" s="546" t="s">
        <v>551</v>
      </c>
      <c r="EZ19" s="546" t="s">
        <v>551</v>
      </c>
      <c r="FA19" s="546" t="s">
        <v>551</v>
      </c>
      <c r="FB19" s="546" t="s">
        <v>551</v>
      </c>
      <c r="FC19" s="546" t="s">
        <v>551</v>
      </c>
      <c r="FD19" s="546" t="s">
        <v>551</v>
      </c>
      <c r="FE19" s="546" t="s">
        <v>551</v>
      </c>
      <c r="FF19" s="550"/>
      <c r="FG19" s="546" t="s">
        <v>89</v>
      </c>
      <c r="FH19" s="546" t="s">
        <v>551</v>
      </c>
      <c r="FI19" s="546" t="s">
        <v>551</v>
      </c>
      <c r="FJ19" s="546" t="s">
        <v>89</v>
      </c>
      <c r="FK19" s="546" t="s">
        <v>551</v>
      </c>
      <c r="FL19" s="546" t="s">
        <v>551</v>
      </c>
      <c r="FM19" s="546" t="s">
        <v>89</v>
      </c>
      <c r="FN19" s="546" t="s">
        <v>551</v>
      </c>
      <c r="FO19" s="546" t="s">
        <v>551</v>
      </c>
      <c r="FP19" s="547"/>
      <c r="FQ19" s="546" t="s">
        <v>78</v>
      </c>
      <c r="FR19" s="546" t="s">
        <v>89</v>
      </c>
      <c r="FS19" s="546" t="s">
        <v>78</v>
      </c>
      <c r="FT19" s="546" t="s">
        <v>932</v>
      </c>
      <c r="FU19" s="547"/>
      <c r="FV19" s="546" t="s">
        <v>78</v>
      </c>
      <c r="FW19" s="546" t="s">
        <v>78</v>
      </c>
      <c r="FX19" s="546" t="s">
        <v>78</v>
      </c>
      <c r="FY19" s="546" t="s">
        <v>78</v>
      </c>
      <c r="FZ19" s="546" t="s">
        <v>78</v>
      </c>
      <c r="GA19" s="546" t="s">
        <v>78</v>
      </c>
      <c r="GB19" s="546" t="s">
        <v>89</v>
      </c>
      <c r="GC19" s="546" t="s">
        <v>78</v>
      </c>
      <c r="GD19" s="546" t="s">
        <v>78</v>
      </c>
      <c r="GE19" s="546" t="s">
        <v>89</v>
      </c>
      <c r="GF19" s="546" t="s">
        <v>96</v>
      </c>
      <c r="GG19" s="546">
        <v>2011</v>
      </c>
      <c r="GH19" s="546" t="s">
        <v>933</v>
      </c>
      <c r="GI19" s="546" t="s">
        <v>551</v>
      </c>
      <c r="GJ19" s="547"/>
      <c r="GK19" s="546">
        <v>2008</v>
      </c>
      <c r="GL19" s="546" t="s">
        <v>78</v>
      </c>
      <c r="GM19" s="546" t="s">
        <v>89</v>
      </c>
      <c r="GN19" s="546" t="s">
        <v>78</v>
      </c>
      <c r="GO19" s="546" t="s">
        <v>89</v>
      </c>
      <c r="GP19" s="546" t="s">
        <v>934</v>
      </c>
      <c r="GQ19" s="555"/>
      <c r="GR19" s="548" t="s">
        <v>89</v>
      </c>
      <c r="GS19" s="549"/>
      <c r="GT19" s="548" t="s">
        <v>89</v>
      </c>
      <c r="GU19" s="548" t="s">
        <v>89</v>
      </c>
      <c r="GV19" s="548" t="s">
        <v>89</v>
      </c>
      <c r="GW19" s="548" t="s">
        <v>89</v>
      </c>
      <c r="GX19" s="548" t="s">
        <v>89</v>
      </c>
      <c r="GY19" s="548" t="s">
        <v>89</v>
      </c>
      <c r="GZ19" s="548" t="s">
        <v>89</v>
      </c>
      <c r="HA19" s="548" t="s">
        <v>89</v>
      </c>
      <c r="HB19" s="548" t="s">
        <v>89</v>
      </c>
      <c r="HC19" s="1114" t="s">
        <v>935</v>
      </c>
      <c r="HD19" s="548" t="s">
        <v>936</v>
      </c>
      <c r="HE19" s="549"/>
      <c r="HF19" s="548" t="s">
        <v>78</v>
      </c>
      <c r="HG19" s="548" t="s">
        <v>89</v>
      </c>
      <c r="HH19" s="551" t="s">
        <v>551</v>
      </c>
      <c r="HI19" s="1111" t="s">
        <v>502</v>
      </c>
    </row>
    <row r="20" spans="1:217" ht="39.950000000000003" customHeight="1">
      <c r="A20" s="263" t="s">
        <v>516</v>
      </c>
      <c r="B20" s="154"/>
      <c r="C20" s="536" t="s">
        <v>78</v>
      </c>
      <c r="D20" s="536" t="s">
        <v>937</v>
      </c>
      <c r="E20" s="557"/>
      <c r="F20" s="536" t="s">
        <v>78</v>
      </c>
      <c r="G20" s="536" t="s">
        <v>938</v>
      </c>
      <c r="H20" s="536" t="s">
        <v>78</v>
      </c>
      <c r="I20" s="536" t="s">
        <v>939</v>
      </c>
      <c r="J20" s="536" t="s">
        <v>78</v>
      </c>
      <c r="K20" s="536" t="s">
        <v>940</v>
      </c>
      <c r="L20" s="536" t="s">
        <v>78</v>
      </c>
      <c r="M20" s="536" t="s">
        <v>923</v>
      </c>
      <c r="N20" s="536" t="s">
        <v>78</v>
      </c>
      <c r="O20" s="536" t="s">
        <v>941</v>
      </c>
      <c r="P20" s="536" t="s">
        <v>78</v>
      </c>
      <c r="Q20" s="536" t="s">
        <v>942</v>
      </c>
      <c r="R20" s="536" t="s">
        <v>78</v>
      </c>
      <c r="S20" s="536" t="s">
        <v>943</v>
      </c>
      <c r="T20" s="536" t="s">
        <v>89</v>
      </c>
      <c r="U20" s="536" t="s">
        <v>551</v>
      </c>
      <c r="V20" s="536" t="s">
        <v>78</v>
      </c>
      <c r="W20" s="536" t="s">
        <v>944</v>
      </c>
      <c r="X20" s="536" t="s">
        <v>94</v>
      </c>
      <c r="Y20" s="536" t="s">
        <v>89</v>
      </c>
      <c r="Z20" s="536" t="s">
        <v>78</v>
      </c>
      <c r="AA20" s="536" t="s">
        <v>749</v>
      </c>
      <c r="AB20" s="536" t="s">
        <v>945</v>
      </c>
      <c r="AC20" s="155"/>
      <c r="AD20" s="537" t="s">
        <v>80</v>
      </c>
      <c r="AE20" s="537" t="s">
        <v>123</v>
      </c>
      <c r="AF20" s="538">
        <v>842150.58</v>
      </c>
      <c r="AG20" s="535" t="s">
        <v>946</v>
      </c>
      <c r="AH20" s="535" t="s">
        <v>749</v>
      </c>
      <c r="AI20" s="535" t="s">
        <v>78</v>
      </c>
      <c r="AJ20" s="538" t="s">
        <v>78</v>
      </c>
      <c r="AK20" s="538">
        <v>842150.58</v>
      </c>
      <c r="AL20" s="537" t="s">
        <v>947</v>
      </c>
      <c r="AM20" s="537" t="s">
        <v>749</v>
      </c>
      <c r="AN20" s="537" t="s">
        <v>551</v>
      </c>
      <c r="AO20" s="537" t="s">
        <v>78</v>
      </c>
      <c r="AP20" s="537" t="s">
        <v>78</v>
      </c>
      <c r="AQ20" s="537" t="s">
        <v>948</v>
      </c>
      <c r="AR20" s="538">
        <v>842150.58</v>
      </c>
      <c r="AS20" s="538" t="s">
        <v>947</v>
      </c>
      <c r="AT20" s="538" t="s">
        <v>752</v>
      </c>
      <c r="AU20" s="537" t="s">
        <v>551</v>
      </c>
      <c r="AV20" s="537" t="s">
        <v>89</v>
      </c>
      <c r="AW20" s="538" t="s">
        <v>96</v>
      </c>
      <c r="AX20" s="538">
        <v>0</v>
      </c>
      <c r="AY20" s="538" t="s">
        <v>947</v>
      </c>
      <c r="AZ20" s="538" t="s">
        <v>551</v>
      </c>
      <c r="BA20" s="537" t="s">
        <v>551</v>
      </c>
      <c r="BB20" s="539">
        <v>842150.58</v>
      </c>
      <c r="BC20" s="537" t="s">
        <v>551</v>
      </c>
      <c r="BD20" s="540"/>
      <c r="BE20" s="537" t="s">
        <v>89</v>
      </c>
      <c r="BF20" s="538" t="s">
        <v>96</v>
      </c>
      <c r="BG20" s="538">
        <v>0</v>
      </c>
      <c r="BH20" s="538" t="s">
        <v>947</v>
      </c>
      <c r="BI20" s="538" t="s">
        <v>551</v>
      </c>
      <c r="BJ20" s="537" t="s">
        <v>551</v>
      </c>
      <c r="BK20" s="537" t="s">
        <v>89</v>
      </c>
      <c r="BL20" s="538">
        <v>0</v>
      </c>
      <c r="BM20" s="538" t="s">
        <v>947</v>
      </c>
      <c r="BN20" s="538" t="s">
        <v>551</v>
      </c>
      <c r="BO20" s="538" t="s">
        <v>551</v>
      </c>
      <c r="BP20" s="537" t="s">
        <v>89</v>
      </c>
      <c r="BQ20" s="538">
        <v>0</v>
      </c>
      <c r="BR20" s="537" t="s">
        <v>947</v>
      </c>
      <c r="BS20" s="538" t="s">
        <v>551</v>
      </c>
      <c r="BT20" s="538" t="s">
        <v>551</v>
      </c>
      <c r="BU20" s="539">
        <v>0</v>
      </c>
      <c r="BV20" s="538" t="s">
        <v>551</v>
      </c>
      <c r="BW20" s="541">
        <v>1</v>
      </c>
      <c r="BX20" s="537" t="s">
        <v>551</v>
      </c>
      <c r="BY20" s="541">
        <v>1</v>
      </c>
      <c r="BZ20" s="537" t="s">
        <v>551</v>
      </c>
      <c r="CA20" s="537" t="s">
        <v>89</v>
      </c>
      <c r="CB20" s="537" t="s">
        <v>551</v>
      </c>
      <c r="CC20" s="537" t="s">
        <v>84</v>
      </c>
      <c r="CD20" s="537" t="s">
        <v>949</v>
      </c>
      <c r="CE20" s="537" t="s">
        <v>89</v>
      </c>
      <c r="CF20" s="537" t="s">
        <v>950</v>
      </c>
      <c r="CG20" s="262"/>
      <c r="CH20" s="542"/>
      <c r="CI20" s="543" t="s">
        <v>78</v>
      </c>
      <c r="CJ20" s="543" t="s">
        <v>89</v>
      </c>
      <c r="CK20" s="543" t="s">
        <v>78</v>
      </c>
      <c r="CL20" s="543" t="s">
        <v>89</v>
      </c>
      <c r="CM20" s="543" t="s">
        <v>78</v>
      </c>
      <c r="CN20" s="543" t="s">
        <v>78</v>
      </c>
      <c r="CO20" s="543" t="s">
        <v>89</v>
      </c>
      <c r="CP20" s="543" t="s">
        <v>89</v>
      </c>
      <c r="CQ20" s="543" t="s">
        <v>78</v>
      </c>
      <c r="CR20" s="543" t="s">
        <v>78</v>
      </c>
      <c r="CS20" s="543" t="s">
        <v>89</v>
      </c>
      <c r="CT20" s="543" t="s">
        <v>99</v>
      </c>
      <c r="CU20" s="542"/>
      <c r="CV20" s="543" t="s">
        <v>78</v>
      </c>
      <c r="CW20" s="543" t="s">
        <v>89</v>
      </c>
      <c r="CX20" s="543" t="s">
        <v>78</v>
      </c>
      <c r="CY20" s="543" t="s">
        <v>89</v>
      </c>
      <c r="CZ20" s="543" t="s">
        <v>78</v>
      </c>
      <c r="DA20" s="543" t="s">
        <v>78</v>
      </c>
      <c r="DB20" s="543" t="s">
        <v>89</v>
      </c>
      <c r="DC20" s="543" t="s">
        <v>89</v>
      </c>
      <c r="DD20" s="543" t="s">
        <v>78</v>
      </c>
      <c r="DE20" s="543" t="s">
        <v>78</v>
      </c>
      <c r="DF20" s="543" t="s">
        <v>89</v>
      </c>
      <c r="DG20" s="543" t="s">
        <v>99</v>
      </c>
      <c r="DH20" s="544"/>
      <c r="DI20" s="543" t="s">
        <v>78</v>
      </c>
      <c r="DJ20" s="543" t="s">
        <v>89</v>
      </c>
      <c r="DK20" s="543" t="s">
        <v>78</v>
      </c>
      <c r="DL20" s="543" t="s">
        <v>89</v>
      </c>
      <c r="DM20" s="543" t="s">
        <v>78</v>
      </c>
      <c r="DN20" s="543" t="s">
        <v>78</v>
      </c>
      <c r="DO20" s="543" t="s">
        <v>89</v>
      </c>
      <c r="DP20" s="543" t="s">
        <v>89</v>
      </c>
      <c r="DQ20" s="543" t="s">
        <v>78</v>
      </c>
      <c r="DR20" s="543" t="s">
        <v>78</v>
      </c>
      <c r="DS20" s="543" t="s">
        <v>89</v>
      </c>
      <c r="DT20" s="543" t="s">
        <v>99</v>
      </c>
      <c r="DU20" s="544"/>
      <c r="DV20" s="543" t="s">
        <v>78</v>
      </c>
      <c r="DW20" s="543" t="s">
        <v>89</v>
      </c>
      <c r="DX20" s="543" t="s">
        <v>78</v>
      </c>
      <c r="DY20" s="543" t="s">
        <v>89</v>
      </c>
      <c r="DZ20" s="543" t="s">
        <v>89</v>
      </c>
      <c r="EA20" s="543" t="s">
        <v>78</v>
      </c>
      <c r="EB20" s="543" t="s">
        <v>89</v>
      </c>
      <c r="EC20" s="543" t="s">
        <v>89</v>
      </c>
      <c r="ED20" s="543" t="s">
        <v>89</v>
      </c>
      <c r="EE20" s="543" t="s">
        <v>89</v>
      </c>
      <c r="EF20" s="543" t="s">
        <v>89</v>
      </c>
      <c r="EG20" s="543" t="s">
        <v>819</v>
      </c>
      <c r="EH20" s="543" t="s">
        <v>551</v>
      </c>
      <c r="EI20" s="545"/>
      <c r="EJ20" s="546" t="s">
        <v>78</v>
      </c>
      <c r="EK20" s="546" t="s">
        <v>951</v>
      </c>
      <c r="EL20" s="546" t="s">
        <v>952</v>
      </c>
      <c r="EM20" s="546" t="s">
        <v>78</v>
      </c>
      <c r="EN20" s="546" t="s">
        <v>78</v>
      </c>
      <c r="EO20" s="546" t="s">
        <v>89</v>
      </c>
      <c r="EP20" s="546" t="s">
        <v>96</v>
      </c>
      <c r="EQ20" s="546" t="s">
        <v>96</v>
      </c>
      <c r="ER20" s="546" t="s">
        <v>78</v>
      </c>
      <c r="ES20" s="546" t="s">
        <v>953</v>
      </c>
      <c r="ET20" s="546" t="s">
        <v>78</v>
      </c>
      <c r="EU20" s="546" t="s">
        <v>954</v>
      </c>
      <c r="EV20" s="546" t="s">
        <v>78</v>
      </c>
      <c r="EW20" s="546" t="s">
        <v>955</v>
      </c>
      <c r="EX20" s="546" t="s">
        <v>953</v>
      </c>
      <c r="EY20" s="546" t="s">
        <v>953</v>
      </c>
      <c r="EZ20" s="546" t="s">
        <v>625</v>
      </c>
      <c r="FA20" s="546" t="s">
        <v>956</v>
      </c>
      <c r="FB20" s="546" t="s">
        <v>956</v>
      </c>
      <c r="FC20" s="546" t="s">
        <v>551</v>
      </c>
      <c r="FD20" s="546" t="s">
        <v>551</v>
      </c>
      <c r="FE20" s="546" t="s">
        <v>551</v>
      </c>
      <c r="FF20" s="550"/>
      <c r="FG20" s="546" t="s">
        <v>89</v>
      </c>
      <c r="FH20" s="546" t="s">
        <v>551</v>
      </c>
      <c r="FI20" s="546" t="s">
        <v>551</v>
      </c>
      <c r="FJ20" s="546" t="s">
        <v>89</v>
      </c>
      <c r="FK20" s="546" t="s">
        <v>551</v>
      </c>
      <c r="FL20" s="546" t="s">
        <v>551</v>
      </c>
      <c r="FM20" s="546" t="s">
        <v>89</v>
      </c>
      <c r="FN20" s="546" t="s">
        <v>551</v>
      </c>
      <c r="FO20" s="546" t="s">
        <v>551</v>
      </c>
      <c r="FP20" s="547"/>
      <c r="FQ20" s="546" t="s">
        <v>89</v>
      </c>
      <c r="FR20" s="546" t="s">
        <v>89</v>
      </c>
      <c r="FS20" s="546" t="s">
        <v>96</v>
      </c>
      <c r="FT20" s="546" t="s">
        <v>96</v>
      </c>
      <c r="FU20" s="547"/>
      <c r="FV20" s="546" t="s">
        <v>78</v>
      </c>
      <c r="FW20" s="546" t="s">
        <v>78</v>
      </c>
      <c r="FX20" s="546" t="s">
        <v>78</v>
      </c>
      <c r="FY20" s="546" t="s">
        <v>78</v>
      </c>
      <c r="FZ20" s="546" t="s">
        <v>78</v>
      </c>
      <c r="GA20" s="546" t="s">
        <v>78</v>
      </c>
      <c r="GB20" s="546" t="s">
        <v>89</v>
      </c>
      <c r="GC20" s="546" t="s">
        <v>89</v>
      </c>
      <c r="GD20" s="546" t="s">
        <v>89</v>
      </c>
      <c r="GE20" s="546" t="s">
        <v>99</v>
      </c>
      <c r="GF20" s="546" t="s">
        <v>99</v>
      </c>
      <c r="GG20" s="546">
        <v>2007</v>
      </c>
      <c r="GH20" s="546" t="s">
        <v>957</v>
      </c>
      <c r="GI20" s="546" t="s">
        <v>551</v>
      </c>
      <c r="GJ20" s="547"/>
      <c r="GK20" s="546">
        <v>2001</v>
      </c>
      <c r="GL20" s="546" t="s">
        <v>78</v>
      </c>
      <c r="GM20" s="546" t="s">
        <v>89</v>
      </c>
      <c r="GN20" s="546" t="s">
        <v>89</v>
      </c>
      <c r="GO20" s="546" t="s">
        <v>89</v>
      </c>
      <c r="GP20" s="546" t="s">
        <v>958</v>
      </c>
      <c r="GQ20" s="555"/>
      <c r="GR20" s="548" t="s">
        <v>78</v>
      </c>
      <c r="GS20" s="549"/>
      <c r="GT20" s="548" t="s">
        <v>89</v>
      </c>
      <c r="GU20" s="548" t="s">
        <v>96</v>
      </c>
      <c r="GV20" s="548" t="s">
        <v>89</v>
      </c>
      <c r="GW20" s="548" t="s">
        <v>96</v>
      </c>
      <c r="GX20" s="548" t="s">
        <v>78</v>
      </c>
      <c r="GY20" s="548" t="s">
        <v>89</v>
      </c>
      <c r="GZ20" s="548" t="s">
        <v>96</v>
      </c>
      <c r="HA20" s="548" t="s">
        <v>96</v>
      </c>
      <c r="HB20" s="548" t="s">
        <v>96</v>
      </c>
      <c r="HC20" s="548" t="s">
        <v>959</v>
      </c>
      <c r="HD20" s="548" t="s">
        <v>752</v>
      </c>
      <c r="HE20" s="549"/>
      <c r="HF20" s="548" t="s">
        <v>78</v>
      </c>
      <c r="HG20" s="548" t="s">
        <v>89</v>
      </c>
      <c r="HH20" s="551" t="s">
        <v>960</v>
      </c>
      <c r="HI20" s="1111" t="s">
        <v>502</v>
      </c>
    </row>
    <row r="21" spans="1:217" ht="39.950000000000003" customHeight="1">
      <c r="A21" s="263" t="s">
        <v>517</v>
      </c>
      <c r="B21" s="154"/>
      <c r="C21" s="536" t="s">
        <v>78</v>
      </c>
      <c r="D21" s="536" t="s">
        <v>961</v>
      </c>
      <c r="E21" s="557"/>
      <c r="F21" s="536" t="s">
        <v>89</v>
      </c>
      <c r="G21" s="536" t="s">
        <v>551</v>
      </c>
      <c r="H21" s="536" t="s">
        <v>89</v>
      </c>
      <c r="I21" s="536" t="s">
        <v>551</v>
      </c>
      <c r="J21" s="536" t="s">
        <v>89</v>
      </c>
      <c r="K21" s="536" t="s">
        <v>551</v>
      </c>
      <c r="L21" s="536" t="s">
        <v>89</v>
      </c>
      <c r="M21" s="536" t="s">
        <v>551</v>
      </c>
      <c r="N21" s="536" t="s">
        <v>89</v>
      </c>
      <c r="O21" s="536" t="s">
        <v>551</v>
      </c>
      <c r="P21" s="536" t="s">
        <v>78</v>
      </c>
      <c r="Q21" s="536" t="s">
        <v>961</v>
      </c>
      <c r="R21" s="536" t="s">
        <v>89</v>
      </c>
      <c r="S21" s="536" t="s">
        <v>551</v>
      </c>
      <c r="T21" s="536" t="s">
        <v>89</v>
      </c>
      <c r="U21" s="536" t="s">
        <v>551</v>
      </c>
      <c r="V21" s="536" t="s">
        <v>89</v>
      </c>
      <c r="W21" s="536" t="s">
        <v>551</v>
      </c>
      <c r="X21" s="536" t="s">
        <v>91</v>
      </c>
      <c r="Y21" s="536" t="s">
        <v>78</v>
      </c>
      <c r="Z21" s="536" t="s">
        <v>78</v>
      </c>
      <c r="AA21" s="536" t="s">
        <v>962</v>
      </c>
      <c r="AB21" s="536" t="s">
        <v>963</v>
      </c>
      <c r="AC21" s="155"/>
      <c r="AD21" s="537" t="s">
        <v>97</v>
      </c>
      <c r="AE21" s="537" t="s">
        <v>93</v>
      </c>
      <c r="AF21" s="538" t="s">
        <v>964</v>
      </c>
      <c r="AG21" s="535" t="s">
        <v>965</v>
      </c>
      <c r="AH21" s="535" t="s">
        <v>966</v>
      </c>
      <c r="AI21" s="535" t="s">
        <v>78</v>
      </c>
      <c r="AJ21" s="538" t="s">
        <v>78</v>
      </c>
      <c r="AK21" s="538" t="s">
        <v>964</v>
      </c>
      <c r="AL21" s="537" t="s">
        <v>965</v>
      </c>
      <c r="AM21" s="537" t="s">
        <v>551</v>
      </c>
      <c r="AN21" s="537" t="s">
        <v>967</v>
      </c>
      <c r="AO21" s="537" t="s">
        <v>78</v>
      </c>
      <c r="AP21" s="537" t="s">
        <v>78</v>
      </c>
      <c r="AQ21" s="537" t="s">
        <v>671</v>
      </c>
      <c r="AR21" s="538" t="s">
        <v>968</v>
      </c>
      <c r="AS21" s="538" t="s">
        <v>965</v>
      </c>
      <c r="AT21" s="538" t="s">
        <v>551</v>
      </c>
      <c r="AU21" s="537" t="s">
        <v>969</v>
      </c>
      <c r="AV21" s="537" t="s">
        <v>89</v>
      </c>
      <c r="AW21" s="538" t="s">
        <v>96</v>
      </c>
      <c r="AX21" s="538">
        <v>0</v>
      </c>
      <c r="AY21" s="538" t="s">
        <v>965</v>
      </c>
      <c r="AZ21" s="538" t="s">
        <v>551</v>
      </c>
      <c r="BA21" s="537" t="s">
        <v>551</v>
      </c>
      <c r="BB21" s="539" t="s">
        <v>968</v>
      </c>
      <c r="BC21" s="537" t="s">
        <v>551</v>
      </c>
      <c r="BD21" s="540"/>
      <c r="BE21" s="537" t="s">
        <v>89</v>
      </c>
      <c r="BF21" s="538" t="s">
        <v>96</v>
      </c>
      <c r="BG21" s="538">
        <v>0</v>
      </c>
      <c r="BH21" s="538" t="s">
        <v>965</v>
      </c>
      <c r="BI21" s="538" t="s">
        <v>551</v>
      </c>
      <c r="BJ21" s="537" t="s">
        <v>551</v>
      </c>
      <c r="BK21" s="537" t="s">
        <v>89</v>
      </c>
      <c r="BL21" s="538">
        <v>0</v>
      </c>
      <c r="BM21" s="538" t="s">
        <v>965</v>
      </c>
      <c r="BN21" s="538" t="s">
        <v>551</v>
      </c>
      <c r="BO21" s="538" t="s">
        <v>551</v>
      </c>
      <c r="BP21" s="537" t="s">
        <v>89</v>
      </c>
      <c r="BQ21" s="538">
        <v>0</v>
      </c>
      <c r="BR21" s="538" t="s">
        <v>965</v>
      </c>
      <c r="BS21" s="538" t="s">
        <v>551</v>
      </c>
      <c r="BT21" s="538" t="s">
        <v>551</v>
      </c>
      <c r="BU21" s="539">
        <v>0</v>
      </c>
      <c r="BV21" s="538" t="s">
        <v>551</v>
      </c>
      <c r="BW21" s="541">
        <v>1</v>
      </c>
      <c r="BX21" s="537" t="s">
        <v>970</v>
      </c>
      <c r="BY21" s="541" t="s">
        <v>99</v>
      </c>
      <c r="BZ21" s="537" t="s">
        <v>971</v>
      </c>
      <c r="CA21" s="537" t="s">
        <v>89</v>
      </c>
      <c r="CB21" s="537" t="s">
        <v>551</v>
      </c>
      <c r="CC21" s="537" t="s">
        <v>77</v>
      </c>
      <c r="CD21" s="537" t="s">
        <v>972</v>
      </c>
      <c r="CE21" s="537" t="s">
        <v>89</v>
      </c>
      <c r="CF21" s="537" t="s">
        <v>973</v>
      </c>
      <c r="CG21" s="262"/>
      <c r="CH21" s="542"/>
      <c r="CI21" s="543" t="s">
        <v>78</v>
      </c>
      <c r="CJ21" s="543" t="s">
        <v>78</v>
      </c>
      <c r="CK21" s="543" t="s">
        <v>78</v>
      </c>
      <c r="CL21" s="543" t="s">
        <v>89</v>
      </c>
      <c r="CM21" s="543" t="s">
        <v>78</v>
      </c>
      <c r="CN21" s="543" t="s">
        <v>78</v>
      </c>
      <c r="CO21" s="543" t="s">
        <v>78</v>
      </c>
      <c r="CP21" s="543" t="s">
        <v>78</v>
      </c>
      <c r="CQ21" s="543" t="s">
        <v>78</v>
      </c>
      <c r="CR21" s="543" t="s">
        <v>78</v>
      </c>
      <c r="CS21" s="543" t="s">
        <v>78</v>
      </c>
      <c r="CT21" s="543" t="s">
        <v>551</v>
      </c>
      <c r="CU21" s="542"/>
      <c r="CV21" s="543" t="s">
        <v>78</v>
      </c>
      <c r="CW21" s="543" t="s">
        <v>89</v>
      </c>
      <c r="CX21" s="543" t="s">
        <v>89</v>
      </c>
      <c r="CY21" s="543" t="s">
        <v>89</v>
      </c>
      <c r="CZ21" s="543" t="s">
        <v>78</v>
      </c>
      <c r="DA21" s="543" t="s">
        <v>78</v>
      </c>
      <c r="DB21" s="543" t="s">
        <v>89</v>
      </c>
      <c r="DC21" s="543" t="s">
        <v>78</v>
      </c>
      <c r="DD21" s="543" t="s">
        <v>78</v>
      </c>
      <c r="DE21" s="543" t="s">
        <v>78</v>
      </c>
      <c r="DF21" s="543" t="s">
        <v>89</v>
      </c>
      <c r="DG21" s="543" t="s">
        <v>551</v>
      </c>
      <c r="DH21" s="544"/>
      <c r="DI21" s="543" t="s">
        <v>78</v>
      </c>
      <c r="DJ21" s="543" t="s">
        <v>89</v>
      </c>
      <c r="DK21" s="543" t="s">
        <v>78</v>
      </c>
      <c r="DL21" s="543" t="s">
        <v>89</v>
      </c>
      <c r="DM21" s="543" t="s">
        <v>78</v>
      </c>
      <c r="DN21" s="543" t="s">
        <v>78</v>
      </c>
      <c r="DO21" s="543" t="s">
        <v>89</v>
      </c>
      <c r="DP21" s="543" t="s">
        <v>78</v>
      </c>
      <c r="DQ21" s="543" t="s">
        <v>78</v>
      </c>
      <c r="DR21" s="543" t="s">
        <v>78</v>
      </c>
      <c r="DS21" s="543" t="s">
        <v>78</v>
      </c>
      <c r="DT21" s="543" t="s">
        <v>551</v>
      </c>
      <c r="DU21" s="544"/>
      <c r="DV21" s="543" t="s">
        <v>78</v>
      </c>
      <c r="DW21" s="543" t="s">
        <v>78</v>
      </c>
      <c r="DX21" s="543" t="s">
        <v>78</v>
      </c>
      <c r="DY21" s="543" t="s">
        <v>89</v>
      </c>
      <c r="DZ21" s="543" t="s">
        <v>78</v>
      </c>
      <c r="EA21" s="543" t="s">
        <v>78</v>
      </c>
      <c r="EB21" s="543" t="s">
        <v>89</v>
      </c>
      <c r="EC21" s="543" t="s">
        <v>78</v>
      </c>
      <c r="ED21" s="543" t="s">
        <v>89</v>
      </c>
      <c r="EE21" s="543" t="s">
        <v>89</v>
      </c>
      <c r="EF21" s="543" t="s">
        <v>78</v>
      </c>
      <c r="EG21" s="543" t="s">
        <v>551</v>
      </c>
      <c r="EH21" s="543" t="s">
        <v>974</v>
      </c>
      <c r="EI21" s="545"/>
      <c r="EJ21" s="546" t="s">
        <v>78</v>
      </c>
      <c r="EK21" s="546" t="s">
        <v>975</v>
      </c>
      <c r="EL21" s="1113" t="s">
        <v>976</v>
      </c>
      <c r="EM21" s="546" t="s">
        <v>78</v>
      </c>
      <c r="EN21" s="546" t="s">
        <v>78</v>
      </c>
      <c r="EO21" s="546" t="s">
        <v>89</v>
      </c>
      <c r="EP21" s="546" t="s">
        <v>96</v>
      </c>
      <c r="EQ21" s="546" t="s">
        <v>96</v>
      </c>
      <c r="ER21" s="546" t="s">
        <v>89</v>
      </c>
      <c r="ES21" s="546" t="s">
        <v>96</v>
      </c>
      <c r="ET21" s="546" t="s">
        <v>78</v>
      </c>
      <c r="EU21" s="546" t="s">
        <v>977</v>
      </c>
      <c r="EV21" s="546" t="s">
        <v>78</v>
      </c>
      <c r="EW21" s="546" t="s">
        <v>623</v>
      </c>
      <c r="EX21" s="546" t="s">
        <v>978</v>
      </c>
      <c r="EY21" s="546" t="s">
        <v>979</v>
      </c>
      <c r="EZ21" s="546" t="s">
        <v>551</v>
      </c>
      <c r="FA21" s="546" t="s">
        <v>551</v>
      </c>
      <c r="FB21" s="546" t="s">
        <v>551</v>
      </c>
      <c r="FC21" s="546" t="s">
        <v>551</v>
      </c>
      <c r="FD21" s="546" t="s">
        <v>551</v>
      </c>
      <c r="FE21" s="546" t="s">
        <v>551</v>
      </c>
      <c r="FF21" s="550"/>
      <c r="FG21" s="546" t="s">
        <v>89</v>
      </c>
      <c r="FH21" s="546" t="s">
        <v>551</v>
      </c>
      <c r="FI21" s="546" t="s">
        <v>551</v>
      </c>
      <c r="FJ21" s="546" t="s">
        <v>89</v>
      </c>
      <c r="FK21" s="546" t="s">
        <v>551</v>
      </c>
      <c r="FL21" s="546" t="s">
        <v>551</v>
      </c>
      <c r="FM21" s="546" t="s">
        <v>89</v>
      </c>
      <c r="FN21" s="546" t="s">
        <v>551</v>
      </c>
      <c r="FO21" s="546" t="s">
        <v>551</v>
      </c>
      <c r="FP21" s="547"/>
      <c r="FQ21" s="546" t="s">
        <v>89</v>
      </c>
      <c r="FR21" s="546" t="s">
        <v>89</v>
      </c>
      <c r="FS21" s="546" t="s">
        <v>96</v>
      </c>
      <c r="FT21" s="546" t="s">
        <v>96</v>
      </c>
      <c r="FU21" s="547"/>
      <c r="FV21" s="546" t="s">
        <v>78</v>
      </c>
      <c r="FW21" s="546" t="s">
        <v>89</v>
      </c>
      <c r="FX21" s="546" t="s">
        <v>89</v>
      </c>
      <c r="FY21" s="546" t="s">
        <v>89</v>
      </c>
      <c r="FZ21" s="546" t="s">
        <v>78</v>
      </c>
      <c r="GA21" s="546" t="s">
        <v>78</v>
      </c>
      <c r="GB21" s="546" t="s">
        <v>89</v>
      </c>
      <c r="GC21" s="546" t="s">
        <v>78</v>
      </c>
      <c r="GD21" s="546" t="s">
        <v>89</v>
      </c>
      <c r="GE21" s="546" t="s">
        <v>89</v>
      </c>
      <c r="GF21" s="546" t="s">
        <v>96</v>
      </c>
      <c r="GG21" s="546">
        <v>2011</v>
      </c>
      <c r="GH21" s="546" t="s">
        <v>980</v>
      </c>
      <c r="GI21" s="546" t="s">
        <v>551</v>
      </c>
      <c r="GJ21" s="547"/>
      <c r="GK21" s="546" t="s">
        <v>96</v>
      </c>
      <c r="GL21" s="546" t="s">
        <v>96</v>
      </c>
      <c r="GM21" s="546" t="s">
        <v>96</v>
      </c>
      <c r="GN21" s="546" t="s">
        <v>96</v>
      </c>
      <c r="GO21" s="546" t="s">
        <v>96</v>
      </c>
      <c r="GP21" s="546" t="s">
        <v>717</v>
      </c>
      <c r="GQ21" s="555"/>
      <c r="GR21" s="548" t="s">
        <v>89</v>
      </c>
      <c r="GS21" s="549"/>
      <c r="GT21" s="548" t="s">
        <v>89</v>
      </c>
      <c r="GU21" s="548" t="s">
        <v>96</v>
      </c>
      <c r="GV21" s="548" t="s">
        <v>96</v>
      </c>
      <c r="GW21" s="548" t="s">
        <v>96</v>
      </c>
      <c r="GX21" s="548" t="s">
        <v>89</v>
      </c>
      <c r="GY21" s="548" t="s">
        <v>89</v>
      </c>
      <c r="GZ21" s="548" t="s">
        <v>96</v>
      </c>
      <c r="HA21" s="548" t="s">
        <v>89</v>
      </c>
      <c r="HB21" s="548" t="s">
        <v>96</v>
      </c>
      <c r="HC21" s="548" t="s">
        <v>555</v>
      </c>
      <c r="HD21" s="548" t="s">
        <v>981</v>
      </c>
      <c r="HE21" s="549"/>
      <c r="HF21" s="548" t="s">
        <v>89</v>
      </c>
      <c r="HG21" s="548" t="s">
        <v>89</v>
      </c>
      <c r="HH21" s="551" t="s">
        <v>982</v>
      </c>
      <c r="HI21" s="159" t="s">
        <v>497</v>
      </c>
    </row>
    <row r="22" spans="1:217" ht="39.950000000000003" customHeight="1">
      <c r="A22" s="263" t="s">
        <v>518</v>
      </c>
      <c r="B22" s="154"/>
      <c r="C22" s="536" t="s">
        <v>78</v>
      </c>
      <c r="D22" s="536" t="s">
        <v>983</v>
      </c>
      <c r="E22" s="557"/>
      <c r="F22" s="536" t="s">
        <v>78</v>
      </c>
      <c r="G22" s="536" t="s">
        <v>984</v>
      </c>
      <c r="H22" s="536" t="s">
        <v>78</v>
      </c>
      <c r="I22" s="536" t="s">
        <v>985</v>
      </c>
      <c r="J22" s="536" t="s">
        <v>89</v>
      </c>
      <c r="K22" s="536" t="s">
        <v>551</v>
      </c>
      <c r="L22" s="536" t="s">
        <v>78</v>
      </c>
      <c r="M22" s="536" t="s">
        <v>986</v>
      </c>
      <c r="N22" s="536" t="s">
        <v>78</v>
      </c>
      <c r="O22" s="536" t="s">
        <v>552</v>
      </c>
      <c r="P22" s="536" t="s">
        <v>78</v>
      </c>
      <c r="Q22" s="536" t="s">
        <v>987</v>
      </c>
      <c r="R22" s="536" t="s">
        <v>78</v>
      </c>
      <c r="S22" s="536" t="s">
        <v>988</v>
      </c>
      <c r="T22" s="536" t="s">
        <v>89</v>
      </c>
      <c r="U22" s="536" t="s">
        <v>551</v>
      </c>
      <c r="V22" s="536" t="s">
        <v>551</v>
      </c>
      <c r="W22" s="536" t="s">
        <v>551</v>
      </c>
      <c r="X22" s="536" t="s">
        <v>91</v>
      </c>
      <c r="Y22" s="536" t="s">
        <v>89</v>
      </c>
      <c r="Z22" s="536" t="s">
        <v>78</v>
      </c>
      <c r="AA22" s="536" t="s">
        <v>989</v>
      </c>
      <c r="AB22" s="536" t="s">
        <v>990</v>
      </c>
      <c r="AC22" s="155"/>
      <c r="AD22" s="537" t="s">
        <v>104</v>
      </c>
      <c r="AE22" s="537" t="s">
        <v>102</v>
      </c>
      <c r="AF22" s="538">
        <v>7464045</v>
      </c>
      <c r="AG22" s="535" t="s">
        <v>610</v>
      </c>
      <c r="AH22" s="535" t="s">
        <v>991</v>
      </c>
      <c r="AI22" s="535" t="s">
        <v>78</v>
      </c>
      <c r="AJ22" s="538" t="s">
        <v>78</v>
      </c>
      <c r="AK22" s="538">
        <v>6762613.1953428201</v>
      </c>
      <c r="AL22" s="537" t="s">
        <v>610</v>
      </c>
      <c r="AM22" s="537" t="s">
        <v>768</v>
      </c>
      <c r="AN22" s="537" t="s">
        <v>992</v>
      </c>
      <c r="AO22" s="537" t="s">
        <v>78</v>
      </c>
      <c r="AP22" s="537" t="s">
        <v>78</v>
      </c>
      <c r="AQ22" s="537" t="s">
        <v>671</v>
      </c>
      <c r="AR22" s="538">
        <v>6762613.1953428201</v>
      </c>
      <c r="AS22" s="538" t="s">
        <v>610</v>
      </c>
      <c r="AT22" s="538" t="s">
        <v>993</v>
      </c>
      <c r="AU22" s="537" t="s">
        <v>994</v>
      </c>
      <c r="AV22" s="537" t="s">
        <v>78</v>
      </c>
      <c r="AW22" s="538" t="s">
        <v>995</v>
      </c>
      <c r="AX22" s="538">
        <v>4473952</v>
      </c>
      <c r="AY22" s="538" t="s">
        <v>610</v>
      </c>
      <c r="AZ22" s="538" t="s">
        <v>771</v>
      </c>
      <c r="BA22" s="537" t="s">
        <v>551</v>
      </c>
      <c r="BB22" s="539">
        <v>11236565.19534282</v>
      </c>
      <c r="BC22" s="537" t="s">
        <v>551</v>
      </c>
      <c r="BD22" s="540"/>
      <c r="BE22" s="537" t="s">
        <v>78</v>
      </c>
      <c r="BF22" s="538" t="s">
        <v>996</v>
      </c>
      <c r="BG22" s="538">
        <v>4611009</v>
      </c>
      <c r="BH22" s="538" t="s">
        <v>610</v>
      </c>
      <c r="BI22" s="538" t="s">
        <v>771</v>
      </c>
      <c r="BJ22" s="537" t="s">
        <v>997</v>
      </c>
      <c r="BK22" s="537" t="s">
        <v>89</v>
      </c>
      <c r="BL22" s="538">
        <v>0</v>
      </c>
      <c r="BM22" s="538" t="s">
        <v>610</v>
      </c>
      <c r="BN22" s="538" t="s">
        <v>551</v>
      </c>
      <c r="BO22" s="538" t="s">
        <v>551</v>
      </c>
      <c r="BP22" s="537" t="s">
        <v>89</v>
      </c>
      <c r="BQ22" s="538">
        <v>0</v>
      </c>
      <c r="BR22" s="538" t="s">
        <v>610</v>
      </c>
      <c r="BS22" s="538" t="s">
        <v>551</v>
      </c>
      <c r="BT22" s="538" t="s">
        <v>551</v>
      </c>
      <c r="BU22" s="539">
        <v>4611009</v>
      </c>
      <c r="BV22" s="538" t="s">
        <v>551</v>
      </c>
      <c r="BW22" s="541">
        <v>0.70904007495638965</v>
      </c>
      <c r="BX22" s="537" t="s">
        <v>551</v>
      </c>
      <c r="BY22" s="541">
        <v>2.1231884581808953</v>
      </c>
      <c r="BZ22" s="537" t="s">
        <v>551</v>
      </c>
      <c r="CA22" s="537" t="s">
        <v>551</v>
      </c>
      <c r="CB22" s="537" t="s">
        <v>551</v>
      </c>
      <c r="CC22" s="537" t="s">
        <v>77</v>
      </c>
      <c r="CD22" s="537" t="s">
        <v>988</v>
      </c>
      <c r="CE22" s="537" t="s">
        <v>78</v>
      </c>
      <c r="CF22" s="537" t="s">
        <v>551</v>
      </c>
      <c r="CG22" s="262"/>
      <c r="CH22" s="542"/>
      <c r="CI22" s="543" t="s">
        <v>78</v>
      </c>
      <c r="CJ22" s="543" t="s">
        <v>78</v>
      </c>
      <c r="CK22" s="543" t="s">
        <v>78</v>
      </c>
      <c r="CL22" s="543" t="s">
        <v>78</v>
      </c>
      <c r="CM22" s="543" t="s">
        <v>78</v>
      </c>
      <c r="CN22" s="543" t="s">
        <v>78</v>
      </c>
      <c r="CO22" s="543" t="s">
        <v>78</v>
      </c>
      <c r="CP22" s="543" t="s">
        <v>78</v>
      </c>
      <c r="CQ22" s="543" t="s">
        <v>78</v>
      </c>
      <c r="CR22" s="543" t="s">
        <v>78</v>
      </c>
      <c r="CS22" s="543" t="s">
        <v>89</v>
      </c>
      <c r="CT22" s="543" t="s">
        <v>998</v>
      </c>
      <c r="CU22" s="542"/>
      <c r="CV22" s="543" t="s">
        <v>78</v>
      </c>
      <c r="CW22" s="543" t="s">
        <v>78</v>
      </c>
      <c r="CX22" s="543" t="s">
        <v>78</v>
      </c>
      <c r="CY22" s="543" t="s">
        <v>78</v>
      </c>
      <c r="CZ22" s="543" t="s">
        <v>78</v>
      </c>
      <c r="DA22" s="543" t="s">
        <v>78</v>
      </c>
      <c r="DB22" s="543" t="s">
        <v>78</v>
      </c>
      <c r="DC22" s="543" t="s">
        <v>78</v>
      </c>
      <c r="DD22" s="543" t="s">
        <v>78</v>
      </c>
      <c r="DE22" s="543" t="s">
        <v>78</v>
      </c>
      <c r="DF22" s="543" t="s">
        <v>78</v>
      </c>
      <c r="DG22" s="543" t="s">
        <v>551</v>
      </c>
      <c r="DH22" s="544"/>
      <c r="DI22" s="543" t="s">
        <v>78</v>
      </c>
      <c r="DJ22" s="543" t="s">
        <v>78</v>
      </c>
      <c r="DK22" s="543" t="s">
        <v>78</v>
      </c>
      <c r="DL22" s="543" t="s">
        <v>78</v>
      </c>
      <c r="DM22" s="543" t="s">
        <v>78</v>
      </c>
      <c r="DN22" s="543" t="s">
        <v>78</v>
      </c>
      <c r="DO22" s="543" t="s">
        <v>78</v>
      </c>
      <c r="DP22" s="543" t="s">
        <v>78</v>
      </c>
      <c r="DQ22" s="543" t="s">
        <v>78</v>
      </c>
      <c r="DR22" s="543" t="s">
        <v>78</v>
      </c>
      <c r="DS22" s="543" t="s">
        <v>89</v>
      </c>
      <c r="DT22" s="543" t="s">
        <v>998</v>
      </c>
      <c r="DU22" s="544"/>
      <c r="DV22" s="543" t="s">
        <v>78</v>
      </c>
      <c r="DW22" s="543" t="s">
        <v>89</v>
      </c>
      <c r="DX22" s="543" t="s">
        <v>78</v>
      </c>
      <c r="DY22" s="543" t="s">
        <v>78</v>
      </c>
      <c r="DZ22" s="543" t="s">
        <v>78</v>
      </c>
      <c r="EA22" s="543" t="s">
        <v>78</v>
      </c>
      <c r="EB22" s="543" t="s">
        <v>78</v>
      </c>
      <c r="EC22" s="543" t="s">
        <v>89</v>
      </c>
      <c r="ED22" s="543" t="s">
        <v>78</v>
      </c>
      <c r="EE22" s="543" t="s">
        <v>78</v>
      </c>
      <c r="EF22" s="543" t="s">
        <v>89</v>
      </c>
      <c r="EG22" s="543" t="s">
        <v>551</v>
      </c>
      <c r="EH22" s="543" t="s">
        <v>999</v>
      </c>
      <c r="EI22" s="545"/>
      <c r="EJ22" s="546" t="s">
        <v>78</v>
      </c>
      <c r="EK22" s="546" t="s">
        <v>1000</v>
      </c>
      <c r="EL22" s="1113" t="s">
        <v>1001</v>
      </c>
      <c r="EM22" s="546" t="s">
        <v>78</v>
      </c>
      <c r="EN22" s="546" t="s">
        <v>78</v>
      </c>
      <c r="EO22" s="546" t="s">
        <v>89</v>
      </c>
      <c r="EP22" s="546" t="s">
        <v>96</v>
      </c>
      <c r="EQ22" s="546" t="s">
        <v>96</v>
      </c>
      <c r="ER22" s="546" t="s">
        <v>89</v>
      </c>
      <c r="ES22" s="546" t="s">
        <v>96</v>
      </c>
      <c r="ET22" s="546" t="s">
        <v>78</v>
      </c>
      <c r="EU22" s="546" t="s">
        <v>1002</v>
      </c>
      <c r="EV22" s="546" t="s">
        <v>78</v>
      </c>
      <c r="EW22" s="546" t="s">
        <v>1003</v>
      </c>
      <c r="EX22" s="546" t="s">
        <v>1004</v>
      </c>
      <c r="EY22" s="546" t="s">
        <v>1005</v>
      </c>
      <c r="EZ22" s="546" t="s">
        <v>551</v>
      </c>
      <c r="FA22" s="546" t="s">
        <v>551</v>
      </c>
      <c r="FB22" s="546" t="s">
        <v>551</v>
      </c>
      <c r="FC22" s="546" t="s">
        <v>551</v>
      </c>
      <c r="FD22" s="546" t="s">
        <v>551</v>
      </c>
      <c r="FE22" s="546" t="s">
        <v>551</v>
      </c>
      <c r="FF22" s="550"/>
      <c r="FG22" s="546" t="s">
        <v>89</v>
      </c>
      <c r="FH22" s="546" t="s">
        <v>551</v>
      </c>
      <c r="FI22" s="546" t="s">
        <v>551</v>
      </c>
      <c r="FJ22" s="546" t="s">
        <v>89</v>
      </c>
      <c r="FK22" s="546" t="s">
        <v>551</v>
      </c>
      <c r="FL22" s="546" t="s">
        <v>551</v>
      </c>
      <c r="FM22" s="546" t="s">
        <v>89</v>
      </c>
      <c r="FN22" s="546" t="s">
        <v>551</v>
      </c>
      <c r="FO22" s="546" t="s">
        <v>551</v>
      </c>
      <c r="FP22" s="547"/>
      <c r="FQ22" s="546" t="s">
        <v>89</v>
      </c>
      <c r="FR22" s="546" t="s">
        <v>89</v>
      </c>
      <c r="FS22" s="546" t="s">
        <v>96</v>
      </c>
      <c r="FT22" s="546" t="s">
        <v>96</v>
      </c>
      <c r="FU22" s="547"/>
      <c r="FV22" s="546" t="s">
        <v>78</v>
      </c>
      <c r="FW22" s="546" t="s">
        <v>89</v>
      </c>
      <c r="FX22" s="546" t="s">
        <v>78</v>
      </c>
      <c r="FY22" s="546" t="s">
        <v>78</v>
      </c>
      <c r="FZ22" s="546" t="s">
        <v>78</v>
      </c>
      <c r="GA22" s="546" t="s">
        <v>78</v>
      </c>
      <c r="GB22" s="546" t="s">
        <v>78</v>
      </c>
      <c r="GC22" s="546" t="s">
        <v>78</v>
      </c>
      <c r="GD22" s="546" t="s">
        <v>89</v>
      </c>
      <c r="GE22" s="546" t="s">
        <v>89</v>
      </c>
      <c r="GF22" s="546" t="s">
        <v>96</v>
      </c>
      <c r="GG22" s="546">
        <v>2010</v>
      </c>
      <c r="GH22" s="546" t="s">
        <v>1006</v>
      </c>
      <c r="GI22" s="546" t="s">
        <v>551</v>
      </c>
      <c r="GJ22" s="547"/>
      <c r="GK22" s="546">
        <v>2005</v>
      </c>
      <c r="GL22" s="546" t="s">
        <v>89</v>
      </c>
      <c r="GM22" s="546" t="s">
        <v>89</v>
      </c>
      <c r="GN22" s="546" t="s">
        <v>78</v>
      </c>
      <c r="GO22" s="546" t="s">
        <v>89</v>
      </c>
      <c r="GP22" s="546" t="s">
        <v>551</v>
      </c>
      <c r="GQ22" s="555"/>
      <c r="GR22" s="548" t="s">
        <v>78</v>
      </c>
      <c r="GS22" s="549"/>
      <c r="GT22" s="548" t="s">
        <v>78</v>
      </c>
      <c r="GU22" s="548" t="s">
        <v>89</v>
      </c>
      <c r="GV22" s="548" t="s">
        <v>89</v>
      </c>
      <c r="GW22" s="548" t="s">
        <v>89</v>
      </c>
      <c r="GX22" s="548" t="s">
        <v>89</v>
      </c>
      <c r="GY22" s="548" t="s">
        <v>89</v>
      </c>
      <c r="GZ22" s="548" t="s">
        <v>78</v>
      </c>
      <c r="HA22" s="548" t="s">
        <v>89</v>
      </c>
      <c r="HB22" s="548" t="s">
        <v>78</v>
      </c>
      <c r="HC22" s="1114" t="s">
        <v>965</v>
      </c>
      <c r="HD22" s="548" t="s">
        <v>1007</v>
      </c>
      <c r="HE22" s="549"/>
      <c r="HF22" s="548" t="s">
        <v>89</v>
      </c>
      <c r="HG22" s="548" t="s">
        <v>89</v>
      </c>
      <c r="HH22" s="551" t="s">
        <v>1008</v>
      </c>
      <c r="HI22" s="156" t="s">
        <v>504</v>
      </c>
    </row>
    <row r="23" spans="1:217" ht="39.950000000000003" customHeight="1">
      <c r="A23" s="263" t="s">
        <v>519</v>
      </c>
      <c r="B23" s="154"/>
      <c r="C23" s="536" t="s">
        <v>78</v>
      </c>
      <c r="D23" s="536" t="s">
        <v>1009</v>
      </c>
      <c r="E23" s="557"/>
      <c r="F23" s="536" t="s">
        <v>78</v>
      </c>
      <c r="G23" s="536" t="s">
        <v>1010</v>
      </c>
      <c r="H23" s="536" t="s">
        <v>78</v>
      </c>
      <c r="I23" s="536" t="s">
        <v>1011</v>
      </c>
      <c r="J23" s="536" t="s">
        <v>89</v>
      </c>
      <c r="K23" s="536" t="s">
        <v>551</v>
      </c>
      <c r="L23" s="536" t="s">
        <v>78</v>
      </c>
      <c r="M23" s="536" t="s">
        <v>606</v>
      </c>
      <c r="N23" s="536" t="s">
        <v>78</v>
      </c>
      <c r="O23" s="536" t="s">
        <v>919</v>
      </c>
      <c r="P23" s="536" t="s">
        <v>78</v>
      </c>
      <c r="Q23" s="536" t="s">
        <v>1012</v>
      </c>
      <c r="R23" s="536" t="s">
        <v>78</v>
      </c>
      <c r="S23" s="536" t="s">
        <v>1013</v>
      </c>
      <c r="T23" s="536" t="s">
        <v>78</v>
      </c>
      <c r="U23" s="536" t="s">
        <v>1014</v>
      </c>
      <c r="V23" s="536" t="s">
        <v>551</v>
      </c>
      <c r="W23" s="536" t="s">
        <v>551</v>
      </c>
      <c r="X23" s="536" t="s">
        <v>91</v>
      </c>
      <c r="Y23" s="536" t="s">
        <v>78</v>
      </c>
      <c r="Z23" s="536" t="s">
        <v>89</v>
      </c>
      <c r="AA23" s="536" t="s">
        <v>96</v>
      </c>
      <c r="AB23" s="536" t="s">
        <v>96</v>
      </c>
      <c r="AC23" s="155"/>
      <c r="AD23" s="537" t="s">
        <v>104</v>
      </c>
      <c r="AE23" s="537" t="s">
        <v>102</v>
      </c>
      <c r="AF23" s="538">
        <v>683893.23</v>
      </c>
      <c r="AG23" s="535" t="s">
        <v>610</v>
      </c>
      <c r="AH23" s="535" t="s">
        <v>1015</v>
      </c>
      <c r="AI23" s="535" t="s">
        <v>78</v>
      </c>
      <c r="AJ23" s="538" t="s">
        <v>89</v>
      </c>
      <c r="AK23" s="538">
        <v>0</v>
      </c>
      <c r="AL23" s="537" t="s">
        <v>610</v>
      </c>
      <c r="AM23" s="537" t="s">
        <v>1016</v>
      </c>
      <c r="AN23" s="537" t="s">
        <v>1017</v>
      </c>
      <c r="AO23" s="537" t="s">
        <v>89</v>
      </c>
      <c r="AP23" s="537" t="s">
        <v>89</v>
      </c>
      <c r="AQ23" s="537" t="s">
        <v>96</v>
      </c>
      <c r="AR23" s="538">
        <v>0</v>
      </c>
      <c r="AS23" s="538" t="s">
        <v>610</v>
      </c>
      <c r="AT23" s="538" t="s">
        <v>1016</v>
      </c>
      <c r="AU23" s="537" t="s">
        <v>1018</v>
      </c>
      <c r="AV23" s="537" t="s">
        <v>89</v>
      </c>
      <c r="AW23" s="538" t="s">
        <v>96</v>
      </c>
      <c r="AX23" s="538">
        <v>0</v>
      </c>
      <c r="AY23" s="538" t="s">
        <v>610</v>
      </c>
      <c r="AZ23" s="538" t="s">
        <v>1016</v>
      </c>
      <c r="BA23" s="537" t="s">
        <v>1018</v>
      </c>
      <c r="BB23" s="539">
        <v>0</v>
      </c>
      <c r="BC23" s="537" t="s">
        <v>551</v>
      </c>
      <c r="BD23" s="540"/>
      <c r="BE23" s="537" t="s">
        <v>78</v>
      </c>
      <c r="BF23" s="538" t="s">
        <v>1019</v>
      </c>
      <c r="BG23" s="538">
        <v>683893.23</v>
      </c>
      <c r="BH23" s="538" t="s">
        <v>610</v>
      </c>
      <c r="BI23" s="538" t="s">
        <v>752</v>
      </c>
      <c r="BJ23" s="537" t="s">
        <v>1020</v>
      </c>
      <c r="BK23" s="537" t="s">
        <v>89</v>
      </c>
      <c r="BL23" s="538">
        <v>0</v>
      </c>
      <c r="BM23" s="538" t="s">
        <v>610</v>
      </c>
      <c r="BN23" s="538" t="s">
        <v>1021</v>
      </c>
      <c r="BO23" s="538" t="s">
        <v>551</v>
      </c>
      <c r="BP23" s="537" t="s">
        <v>89</v>
      </c>
      <c r="BQ23" s="538">
        <v>0</v>
      </c>
      <c r="BR23" s="538" t="s">
        <v>610</v>
      </c>
      <c r="BS23" s="538" t="s">
        <v>1021</v>
      </c>
      <c r="BT23" s="538" t="s">
        <v>551</v>
      </c>
      <c r="BU23" s="539">
        <v>683893.23</v>
      </c>
      <c r="BV23" s="538" t="s">
        <v>551</v>
      </c>
      <c r="BW23" s="541">
        <v>0</v>
      </c>
      <c r="BX23" s="537" t="s">
        <v>1022</v>
      </c>
      <c r="BY23" s="541">
        <v>1</v>
      </c>
      <c r="BZ23" s="537" t="s">
        <v>1023</v>
      </c>
      <c r="CA23" s="537" t="s">
        <v>89</v>
      </c>
      <c r="CB23" s="537" t="s">
        <v>1024</v>
      </c>
      <c r="CC23" s="537" t="s">
        <v>96</v>
      </c>
      <c r="CD23" s="537" t="s">
        <v>96</v>
      </c>
      <c r="CE23" s="537" t="s">
        <v>96</v>
      </c>
      <c r="CF23" s="537" t="s">
        <v>1025</v>
      </c>
      <c r="CG23" s="262"/>
      <c r="CH23" s="542"/>
      <c r="CI23" s="543" t="s">
        <v>78</v>
      </c>
      <c r="CJ23" s="543" t="s">
        <v>78</v>
      </c>
      <c r="CK23" s="543" t="s">
        <v>78</v>
      </c>
      <c r="CL23" s="543" t="s">
        <v>78</v>
      </c>
      <c r="CM23" s="543" t="s">
        <v>78</v>
      </c>
      <c r="CN23" s="543" t="s">
        <v>78</v>
      </c>
      <c r="CO23" s="543" t="s">
        <v>89</v>
      </c>
      <c r="CP23" s="543" t="s">
        <v>78</v>
      </c>
      <c r="CQ23" s="543" t="s">
        <v>78</v>
      </c>
      <c r="CR23" s="543" t="s">
        <v>78</v>
      </c>
      <c r="CS23" s="543" t="s">
        <v>89</v>
      </c>
      <c r="CT23" s="543" t="s">
        <v>551</v>
      </c>
      <c r="CU23" s="542"/>
      <c r="CV23" s="543" t="s">
        <v>78</v>
      </c>
      <c r="CW23" s="543" t="s">
        <v>78</v>
      </c>
      <c r="CX23" s="543" t="s">
        <v>78</v>
      </c>
      <c r="CY23" s="543" t="s">
        <v>78</v>
      </c>
      <c r="CZ23" s="543" t="s">
        <v>78</v>
      </c>
      <c r="DA23" s="543" t="s">
        <v>78</v>
      </c>
      <c r="DB23" s="543" t="s">
        <v>78</v>
      </c>
      <c r="DC23" s="543" t="s">
        <v>78</v>
      </c>
      <c r="DD23" s="543" t="s">
        <v>78</v>
      </c>
      <c r="DE23" s="543" t="s">
        <v>78</v>
      </c>
      <c r="DF23" s="543" t="s">
        <v>78</v>
      </c>
      <c r="DG23" s="543" t="s">
        <v>551</v>
      </c>
      <c r="DH23" s="544"/>
      <c r="DI23" s="543" t="s">
        <v>78</v>
      </c>
      <c r="DJ23" s="543" t="s">
        <v>78</v>
      </c>
      <c r="DK23" s="543" t="s">
        <v>78</v>
      </c>
      <c r="DL23" s="543" t="s">
        <v>78</v>
      </c>
      <c r="DM23" s="543" t="s">
        <v>78</v>
      </c>
      <c r="DN23" s="543" t="s">
        <v>78</v>
      </c>
      <c r="DO23" s="543" t="s">
        <v>78</v>
      </c>
      <c r="DP23" s="543" t="s">
        <v>78</v>
      </c>
      <c r="DQ23" s="543" t="s">
        <v>89</v>
      </c>
      <c r="DR23" s="543" t="s">
        <v>78</v>
      </c>
      <c r="DS23" s="543" t="s">
        <v>78</v>
      </c>
      <c r="DT23" s="543" t="s">
        <v>551</v>
      </c>
      <c r="DU23" s="544"/>
      <c r="DV23" s="543" t="s">
        <v>78</v>
      </c>
      <c r="DW23" s="543" t="s">
        <v>78</v>
      </c>
      <c r="DX23" s="543" t="s">
        <v>89</v>
      </c>
      <c r="DY23" s="543" t="s">
        <v>89</v>
      </c>
      <c r="DZ23" s="543" t="s">
        <v>89</v>
      </c>
      <c r="EA23" s="543" t="s">
        <v>78</v>
      </c>
      <c r="EB23" s="543" t="s">
        <v>78</v>
      </c>
      <c r="EC23" s="543" t="s">
        <v>89</v>
      </c>
      <c r="ED23" s="543" t="s">
        <v>89</v>
      </c>
      <c r="EE23" s="543" t="s">
        <v>89</v>
      </c>
      <c r="EF23" s="543" t="s">
        <v>89</v>
      </c>
      <c r="EG23" s="543" t="s">
        <v>551</v>
      </c>
      <c r="EH23" s="543" t="s">
        <v>551</v>
      </c>
      <c r="EI23" s="545"/>
      <c r="EJ23" s="546" t="s">
        <v>78</v>
      </c>
      <c r="EK23" s="546" t="s">
        <v>1026</v>
      </c>
      <c r="EL23" s="1113" t="s">
        <v>712</v>
      </c>
      <c r="EM23" s="546" t="s">
        <v>78</v>
      </c>
      <c r="EN23" s="546" t="s">
        <v>78</v>
      </c>
      <c r="EO23" s="546" t="s">
        <v>78</v>
      </c>
      <c r="EP23" s="546" t="s">
        <v>737</v>
      </c>
      <c r="EQ23" s="546" t="s">
        <v>1027</v>
      </c>
      <c r="ER23" s="546" t="s">
        <v>78</v>
      </c>
      <c r="ES23" s="546" t="s">
        <v>1028</v>
      </c>
      <c r="ET23" s="546" t="s">
        <v>78</v>
      </c>
      <c r="EU23" s="546" t="s">
        <v>1029</v>
      </c>
      <c r="EV23" s="546" t="s">
        <v>89</v>
      </c>
      <c r="EW23" s="546" t="s">
        <v>625</v>
      </c>
      <c r="EX23" s="546" t="s">
        <v>1030</v>
      </c>
      <c r="EY23" s="546" t="s">
        <v>1031</v>
      </c>
      <c r="EZ23" s="546" t="s">
        <v>551</v>
      </c>
      <c r="FA23" s="546" t="s">
        <v>551</v>
      </c>
      <c r="FB23" s="546" t="s">
        <v>551</v>
      </c>
      <c r="FC23" s="546" t="s">
        <v>551</v>
      </c>
      <c r="FD23" s="546" t="s">
        <v>551</v>
      </c>
      <c r="FE23" s="546" t="s">
        <v>551</v>
      </c>
      <c r="FF23" s="550"/>
      <c r="FG23" s="546" t="s">
        <v>89</v>
      </c>
      <c r="FH23" s="546" t="s">
        <v>551</v>
      </c>
      <c r="FI23" s="546" t="s">
        <v>551</v>
      </c>
      <c r="FJ23" s="546" t="s">
        <v>89</v>
      </c>
      <c r="FK23" s="546" t="s">
        <v>551</v>
      </c>
      <c r="FL23" s="546" t="s">
        <v>551</v>
      </c>
      <c r="FM23" s="546" t="s">
        <v>89</v>
      </c>
      <c r="FN23" s="546" t="s">
        <v>551</v>
      </c>
      <c r="FO23" s="546" t="s">
        <v>551</v>
      </c>
      <c r="FP23" s="547"/>
      <c r="FQ23" s="546" t="s">
        <v>89</v>
      </c>
      <c r="FR23" s="546" t="s">
        <v>89</v>
      </c>
      <c r="FS23" s="546" t="s">
        <v>96</v>
      </c>
      <c r="FT23" s="546" t="s">
        <v>96</v>
      </c>
      <c r="FU23" s="547"/>
      <c r="FV23" s="546" t="s">
        <v>78</v>
      </c>
      <c r="FW23" s="546" t="s">
        <v>78</v>
      </c>
      <c r="FX23" s="546" t="s">
        <v>78</v>
      </c>
      <c r="FY23" s="546" t="s">
        <v>89</v>
      </c>
      <c r="FZ23" s="546" t="s">
        <v>78</v>
      </c>
      <c r="GA23" s="546" t="s">
        <v>78</v>
      </c>
      <c r="GB23" s="546" t="s">
        <v>78</v>
      </c>
      <c r="GC23" s="546" t="s">
        <v>78</v>
      </c>
      <c r="GD23" s="546" t="s">
        <v>89</v>
      </c>
      <c r="GE23" s="546" t="s">
        <v>78</v>
      </c>
      <c r="GF23" s="546" t="s">
        <v>1032</v>
      </c>
      <c r="GG23" s="546" t="s">
        <v>1033</v>
      </c>
      <c r="GH23" s="546" t="s">
        <v>1034</v>
      </c>
      <c r="GI23" s="546" t="s">
        <v>551</v>
      </c>
      <c r="GJ23" s="547"/>
      <c r="GK23" s="546">
        <v>2008</v>
      </c>
      <c r="GL23" s="546" t="s">
        <v>89</v>
      </c>
      <c r="GM23" s="546" t="s">
        <v>89</v>
      </c>
      <c r="GN23" s="546" t="s">
        <v>78</v>
      </c>
      <c r="GO23" s="546" t="s">
        <v>89</v>
      </c>
      <c r="GP23" s="546" t="s">
        <v>551</v>
      </c>
      <c r="GQ23" s="555"/>
      <c r="GR23" s="548" t="s">
        <v>89</v>
      </c>
      <c r="GS23" s="549"/>
      <c r="GT23" s="548" t="s">
        <v>89</v>
      </c>
      <c r="GU23" s="548" t="s">
        <v>89</v>
      </c>
      <c r="GV23" s="548" t="s">
        <v>89</v>
      </c>
      <c r="GW23" s="548" t="s">
        <v>89</v>
      </c>
      <c r="GX23" s="548" t="s">
        <v>89</v>
      </c>
      <c r="GY23" s="548" t="s">
        <v>89</v>
      </c>
      <c r="GZ23" s="548" t="s">
        <v>89</v>
      </c>
      <c r="HA23" s="548" t="s">
        <v>89</v>
      </c>
      <c r="HB23" s="548" t="s">
        <v>89</v>
      </c>
      <c r="HC23" s="548" t="s">
        <v>555</v>
      </c>
      <c r="HD23" s="548" t="s">
        <v>1035</v>
      </c>
      <c r="HE23" s="549"/>
      <c r="HF23" s="548" t="s">
        <v>78</v>
      </c>
      <c r="HG23" s="548" t="s">
        <v>89</v>
      </c>
      <c r="HH23" s="551" t="s">
        <v>1036</v>
      </c>
      <c r="HI23" s="156" t="s">
        <v>504</v>
      </c>
    </row>
    <row r="24" spans="1:217" ht="39.950000000000003" customHeight="1">
      <c r="A24" s="263" t="s">
        <v>520</v>
      </c>
      <c r="B24" s="154"/>
      <c r="C24" s="536" t="s">
        <v>78</v>
      </c>
      <c r="D24" s="536" t="s">
        <v>1037</v>
      </c>
      <c r="E24" s="557"/>
      <c r="F24" s="536" t="s">
        <v>78</v>
      </c>
      <c r="G24" s="536" t="s">
        <v>1038</v>
      </c>
      <c r="H24" s="536" t="s">
        <v>78</v>
      </c>
      <c r="I24" s="536" t="s">
        <v>1039</v>
      </c>
      <c r="J24" s="536" t="s">
        <v>78</v>
      </c>
      <c r="K24" s="536" t="s">
        <v>1040</v>
      </c>
      <c r="L24" s="536" t="s">
        <v>78</v>
      </c>
      <c r="M24" s="536" t="s">
        <v>707</v>
      </c>
      <c r="N24" s="536" t="s">
        <v>78</v>
      </c>
      <c r="O24" s="536" t="s">
        <v>1041</v>
      </c>
      <c r="P24" s="536" t="s">
        <v>78</v>
      </c>
      <c r="Q24" s="536" t="s">
        <v>1042</v>
      </c>
      <c r="R24" s="536" t="s">
        <v>78</v>
      </c>
      <c r="S24" s="536" t="s">
        <v>1043</v>
      </c>
      <c r="T24" s="536" t="s">
        <v>78</v>
      </c>
      <c r="U24" s="536" t="s">
        <v>1044</v>
      </c>
      <c r="V24" s="536" t="s">
        <v>78</v>
      </c>
      <c r="W24" s="536" t="s">
        <v>1045</v>
      </c>
      <c r="X24" s="536" t="s">
        <v>82</v>
      </c>
      <c r="Y24" s="536" t="s">
        <v>78</v>
      </c>
      <c r="Z24" s="536" t="s">
        <v>78</v>
      </c>
      <c r="AA24" s="536" t="s">
        <v>1046</v>
      </c>
      <c r="AB24" s="536" t="s">
        <v>667</v>
      </c>
      <c r="AC24" s="155"/>
      <c r="AD24" s="537" t="s">
        <v>119</v>
      </c>
      <c r="AE24" s="537" t="s">
        <v>116</v>
      </c>
      <c r="AF24" s="538">
        <v>6501468</v>
      </c>
      <c r="AG24" s="535" t="s">
        <v>555</v>
      </c>
      <c r="AH24" s="535" t="s">
        <v>1047</v>
      </c>
      <c r="AI24" s="535" t="s">
        <v>78</v>
      </c>
      <c r="AJ24" s="538" t="s">
        <v>78</v>
      </c>
      <c r="AK24" s="538">
        <v>58627</v>
      </c>
      <c r="AL24" s="537" t="s">
        <v>555</v>
      </c>
      <c r="AM24" s="537" t="s">
        <v>1048</v>
      </c>
      <c r="AN24" s="537" t="s">
        <v>551</v>
      </c>
      <c r="AO24" s="537" t="s">
        <v>78</v>
      </c>
      <c r="AP24" s="537" t="s">
        <v>78</v>
      </c>
      <c r="AQ24" s="537" t="s">
        <v>1049</v>
      </c>
      <c r="AR24" s="538">
        <v>58627</v>
      </c>
      <c r="AS24" s="538" t="s">
        <v>555</v>
      </c>
      <c r="AT24" s="538" t="s">
        <v>1050</v>
      </c>
      <c r="AU24" s="537" t="s">
        <v>551</v>
      </c>
      <c r="AV24" s="537" t="s">
        <v>89</v>
      </c>
      <c r="AW24" s="538" t="s">
        <v>96</v>
      </c>
      <c r="AX24" s="538">
        <v>0</v>
      </c>
      <c r="AY24" s="538" t="s">
        <v>555</v>
      </c>
      <c r="AZ24" s="538" t="s">
        <v>551</v>
      </c>
      <c r="BA24" s="537" t="s">
        <v>551</v>
      </c>
      <c r="BB24" s="539">
        <v>58627</v>
      </c>
      <c r="BC24" s="537" t="s">
        <v>551</v>
      </c>
      <c r="BD24" s="540"/>
      <c r="BE24" s="537" t="s">
        <v>78</v>
      </c>
      <c r="BF24" s="538" t="s">
        <v>552</v>
      </c>
      <c r="BG24" s="538">
        <v>2722116</v>
      </c>
      <c r="BH24" s="538" t="s">
        <v>555</v>
      </c>
      <c r="BI24" s="538" t="s">
        <v>1050</v>
      </c>
      <c r="BJ24" s="537" t="s">
        <v>551</v>
      </c>
      <c r="BK24" s="537" t="s">
        <v>89</v>
      </c>
      <c r="BL24" s="538">
        <v>0</v>
      </c>
      <c r="BM24" s="538" t="s">
        <v>555</v>
      </c>
      <c r="BN24" s="538" t="s">
        <v>551</v>
      </c>
      <c r="BO24" s="538" t="s">
        <v>551</v>
      </c>
      <c r="BP24" s="537" t="s">
        <v>89</v>
      </c>
      <c r="BQ24" s="538">
        <v>0</v>
      </c>
      <c r="BR24" s="538" t="s">
        <v>555</v>
      </c>
      <c r="BS24" s="538" t="s">
        <v>551</v>
      </c>
      <c r="BT24" s="538" t="s">
        <v>551</v>
      </c>
      <c r="BU24" s="539">
        <v>2722116</v>
      </c>
      <c r="BV24" s="538" t="s">
        <v>551</v>
      </c>
      <c r="BW24" s="541">
        <v>2.1083214090622544E-2</v>
      </c>
      <c r="BX24" s="537" t="s">
        <v>551</v>
      </c>
      <c r="BY24" s="541">
        <v>0.42771001872192554</v>
      </c>
      <c r="BZ24" s="537" t="s">
        <v>551</v>
      </c>
      <c r="CA24" s="537" t="s">
        <v>551</v>
      </c>
      <c r="CB24" s="537" t="s">
        <v>551</v>
      </c>
      <c r="CC24" s="537" t="s">
        <v>77</v>
      </c>
      <c r="CD24" s="537" t="s">
        <v>1051</v>
      </c>
      <c r="CE24" s="537" t="s">
        <v>78</v>
      </c>
      <c r="CF24" s="537" t="s">
        <v>1052</v>
      </c>
      <c r="CG24" s="262"/>
      <c r="CH24" s="542"/>
      <c r="CI24" s="543" t="s">
        <v>78</v>
      </c>
      <c r="CJ24" s="543" t="s">
        <v>89</v>
      </c>
      <c r="CK24" s="543" t="s">
        <v>78</v>
      </c>
      <c r="CL24" s="543" t="s">
        <v>78</v>
      </c>
      <c r="CM24" s="543" t="s">
        <v>78</v>
      </c>
      <c r="CN24" s="543" t="s">
        <v>78</v>
      </c>
      <c r="CO24" s="543" t="s">
        <v>78</v>
      </c>
      <c r="CP24" s="543" t="s">
        <v>78</v>
      </c>
      <c r="CQ24" s="543" t="s">
        <v>99</v>
      </c>
      <c r="CR24" s="543" t="s">
        <v>99</v>
      </c>
      <c r="CS24" s="543" t="s">
        <v>89</v>
      </c>
      <c r="CT24" s="543" t="s">
        <v>551</v>
      </c>
      <c r="CU24" s="542"/>
      <c r="CV24" s="543" t="s">
        <v>78</v>
      </c>
      <c r="CW24" s="543" t="s">
        <v>78</v>
      </c>
      <c r="CX24" s="543" t="s">
        <v>78</v>
      </c>
      <c r="CY24" s="543" t="s">
        <v>78</v>
      </c>
      <c r="CZ24" s="543" t="s">
        <v>78</v>
      </c>
      <c r="DA24" s="543" t="s">
        <v>78</v>
      </c>
      <c r="DB24" s="543" t="s">
        <v>89</v>
      </c>
      <c r="DC24" s="543" t="s">
        <v>89</v>
      </c>
      <c r="DD24" s="543" t="s">
        <v>99</v>
      </c>
      <c r="DE24" s="543" t="s">
        <v>99</v>
      </c>
      <c r="DF24" s="543" t="s">
        <v>78</v>
      </c>
      <c r="DG24" s="543" t="s">
        <v>551</v>
      </c>
      <c r="DH24" s="544"/>
      <c r="DI24" s="543" t="s">
        <v>78</v>
      </c>
      <c r="DJ24" s="543" t="s">
        <v>89</v>
      </c>
      <c r="DK24" s="543" t="s">
        <v>78</v>
      </c>
      <c r="DL24" s="543" t="s">
        <v>78</v>
      </c>
      <c r="DM24" s="543" t="s">
        <v>78</v>
      </c>
      <c r="DN24" s="543" t="s">
        <v>78</v>
      </c>
      <c r="DO24" s="543" t="s">
        <v>78</v>
      </c>
      <c r="DP24" s="543" t="s">
        <v>99</v>
      </c>
      <c r="DQ24" s="543" t="s">
        <v>78</v>
      </c>
      <c r="DR24" s="543" t="s">
        <v>78</v>
      </c>
      <c r="DS24" s="543" t="s">
        <v>99</v>
      </c>
      <c r="DT24" s="543" t="s">
        <v>551</v>
      </c>
      <c r="DU24" s="544"/>
      <c r="DV24" s="543" t="s">
        <v>78</v>
      </c>
      <c r="DW24" s="543" t="s">
        <v>89</v>
      </c>
      <c r="DX24" s="543" t="s">
        <v>78</v>
      </c>
      <c r="DY24" s="543" t="s">
        <v>78</v>
      </c>
      <c r="DZ24" s="543" t="s">
        <v>78</v>
      </c>
      <c r="EA24" s="543" t="s">
        <v>78</v>
      </c>
      <c r="EB24" s="543" t="s">
        <v>78</v>
      </c>
      <c r="EC24" s="543" t="s">
        <v>89</v>
      </c>
      <c r="ED24" s="543" t="s">
        <v>99</v>
      </c>
      <c r="EE24" s="543" t="s">
        <v>99</v>
      </c>
      <c r="EF24" s="543" t="s">
        <v>78</v>
      </c>
      <c r="EG24" s="543" t="s">
        <v>551</v>
      </c>
      <c r="EH24" s="543" t="s">
        <v>1053</v>
      </c>
      <c r="EI24" s="545"/>
      <c r="EJ24" s="546" t="s">
        <v>78</v>
      </c>
      <c r="EK24" s="546" t="s">
        <v>1054</v>
      </c>
      <c r="EL24" s="546" t="s">
        <v>1001</v>
      </c>
      <c r="EM24" s="546" t="s">
        <v>78</v>
      </c>
      <c r="EN24" s="546" t="s">
        <v>78</v>
      </c>
      <c r="EO24" s="546" t="s">
        <v>78</v>
      </c>
      <c r="EP24" s="546" t="s">
        <v>1055</v>
      </c>
      <c r="EQ24" s="546" t="s">
        <v>1056</v>
      </c>
      <c r="ER24" s="546" t="s">
        <v>78</v>
      </c>
      <c r="ES24" s="546" t="s">
        <v>1057</v>
      </c>
      <c r="ET24" s="546" t="s">
        <v>78</v>
      </c>
      <c r="EU24" s="546" t="s">
        <v>1058</v>
      </c>
      <c r="EV24" s="546" t="s">
        <v>78</v>
      </c>
      <c r="EW24" s="546" t="s">
        <v>1059</v>
      </c>
      <c r="EX24" s="546" t="s">
        <v>1060</v>
      </c>
      <c r="EY24" s="546" t="s">
        <v>1061</v>
      </c>
      <c r="EZ24" s="546" t="s">
        <v>1062</v>
      </c>
      <c r="FA24" s="546" t="s">
        <v>1063</v>
      </c>
      <c r="FB24" s="546" t="s">
        <v>1064</v>
      </c>
      <c r="FC24" s="546" t="s">
        <v>1065</v>
      </c>
      <c r="FD24" s="546" t="s">
        <v>1066</v>
      </c>
      <c r="FE24" s="546" t="s">
        <v>1067</v>
      </c>
      <c r="FF24" s="550"/>
      <c r="FG24" s="546" t="s">
        <v>89</v>
      </c>
      <c r="FH24" s="546" t="s">
        <v>551</v>
      </c>
      <c r="FI24" s="546" t="s">
        <v>551</v>
      </c>
      <c r="FJ24" s="546" t="s">
        <v>89</v>
      </c>
      <c r="FK24" s="546" t="s">
        <v>551</v>
      </c>
      <c r="FL24" s="546" t="s">
        <v>551</v>
      </c>
      <c r="FM24" s="546" t="s">
        <v>89</v>
      </c>
      <c r="FN24" s="546" t="s">
        <v>551</v>
      </c>
      <c r="FO24" s="546" t="s">
        <v>551</v>
      </c>
      <c r="FP24" s="547"/>
      <c r="FQ24" s="546" t="s">
        <v>89</v>
      </c>
      <c r="FR24" s="546" t="s">
        <v>89</v>
      </c>
      <c r="FS24" s="546" t="s">
        <v>96</v>
      </c>
      <c r="FT24" s="546" t="s">
        <v>96</v>
      </c>
      <c r="FU24" s="547"/>
      <c r="FV24" s="546" t="s">
        <v>78</v>
      </c>
      <c r="FW24" s="546" t="s">
        <v>78</v>
      </c>
      <c r="FX24" s="546" t="s">
        <v>78</v>
      </c>
      <c r="FY24" s="546" t="s">
        <v>78</v>
      </c>
      <c r="FZ24" s="546" t="s">
        <v>78</v>
      </c>
      <c r="GA24" s="546" t="s">
        <v>78</v>
      </c>
      <c r="GB24" s="546" t="s">
        <v>78</v>
      </c>
      <c r="GC24" s="546" t="s">
        <v>78</v>
      </c>
      <c r="GD24" s="546" t="s">
        <v>78</v>
      </c>
      <c r="GE24" s="546" t="s">
        <v>99</v>
      </c>
      <c r="GF24" s="546" t="s">
        <v>99</v>
      </c>
      <c r="GG24" s="546">
        <v>2011</v>
      </c>
      <c r="GH24" s="546" t="s">
        <v>1068</v>
      </c>
      <c r="GI24" s="546" t="s">
        <v>1069</v>
      </c>
      <c r="GJ24" s="547"/>
      <c r="GK24" s="546">
        <v>2007</v>
      </c>
      <c r="GL24" s="546" t="s">
        <v>78</v>
      </c>
      <c r="GM24" s="546" t="s">
        <v>78</v>
      </c>
      <c r="GN24" s="546" t="s">
        <v>78</v>
      </c>
      <c r="GO24" s="546" t="s">
        <v>89</v>
      </c>
      <c r="GP24" s="546" t="s">
        <v>551</v>
      </c>
      <c r="GQ24" s="555"/>
      <c r="GR24" s="548" t="s">
        <v>78</v>
      </c>
      <c r="GS24" s="549"/>
      <c r="GT24" s="548" t="s">
        <v>89</v>
      </c>
      <c r="GU24" s="548" t="s">
        <v>78</v>
      </c>
      <c r="GV24" s="548" t="s">
        <v>78</v>
      </c>
      <c r="GW24" s="548" t="s">
        <v>89</v>
      </c>
      <c r="GX24" s="548" t="s">
        <v>89</v>
      </c>
      <c r="GY24" s="548" t="s">
        <v>89</v>
      </c>
      <c r="GZ24" s="548" t="s">
        <v>96</v>
      </c>
      <c r="HA24" s="548" t="s">
        <v>96</v>
      </c>
      <c r="HB24" s="548" t="s">
        <v>78</v>
      </c>
      <c r="HC24" s="1114" t="s">
        <v>555</v>
      </c>
      <c r="HD24" s="548" t="s">
        <v>1070</v>
      </c>
      <c r="HE24" s="549"/>
      <c r="HF24" s="548" t="s">
        <v>78</v>
      </c>
      <c r="HG24" s="548" t="s">
        <v>78</v>
      </c>
      <c r="HH24" s="551" t="s">
        <v>1071</v>
      </c>
      <c r="HI24" s="156" t="s">
        <v>504</v>
      </c>
    </row>
    <row r="25" spans="1:217" ht="39.950000000000003" customHeight="1">
      <c r="A25" s="263" t="s">
        <v>521</v>
      </c>
      <c r="B25" s="154"/>
      <c r="C25" s="536" t="s">
        <v>78</v>
      </c>
      <c r="D25" s="536" t="s">
        <v>1072</v>
      </c>
      <c r="E25" s="557"/>
      <c r="F25" s="536" t="s">
        <v>78</v>
      </c>
      <c r="G25" s="536" t="s">
        <v>1073</v>
      </c>
      <c r="H25" s="536" t="s">
        <v>78</v>
      </c>
      <c r="I25" s="536" t="s">
        <v>1074</v>
      </c>
      <c r="J25" s="536" t="s">
        <v>78</v>
      </c>
      <c r="K25" s="536" t="s">
        <v>1075</v>
      </c>
      <c r="L25" s="536" t="s">
        <v>78</v>
      </c>
      <c r="M25" s="536" t="s">
        <v>1076</v>
      </c>
      <c r="N25" s="536" t="s">
        <v>78</v>
      </c>
      <c r="O25" s="536" t="s">
        <v>919</v>
      </c>
      <c r="P25" s="536" t="s">
        <v>78</v>
      </c>
      <c r="Q25" s="536" t="s">
        <v>1077</v>
      </c>
      <c r="R25" s="536" t="s">
        <v>78</v>
      </c>
      <c r="S25" s="536" t="s">
        <v>1078</v>
      </c>
      <c r="T25" s="536" t="s">
        <v>78</v>
      </c>
      <c r="U25" s="536" t="s">
        <v>1079</v>
      </c>
      <c r="V25" s="536" t="s">
        <v>78</v>
      </c>
      <c r="W25" s="536" t="s">
        <v>1080</v>
      </c>
      <c r="X25" s="536" t="s">
        <v>91</v>
      </c>
      <c r="Y25" s="536" t="s">
        <v>89</v>
      </c>
      <c r="Z25" s="536" t="s">
        <v>78</v>
      </c>
      <c r="AA25" s="536" t="s">
        <v>1081</v>
      </c>
      <c r="AB25" s="536" t="s">
        <v>1082</v>
      </c>
      <c r="AC25" s="155"/>
      <c r="AD25" s="537" t="s">
        <v>104</v>
      </c>
      <c r="AE25" s="537" t="s">
        <v>102</v>
      </c>
      <c r="AF25" s="538">
        <v>6725506</v>
      </c>
      <c r="AG25" s="535" t="s">
        <v>555</v>
      </c>
      <c r="AH25" s="535" t="s">
        <v>1083</v>
      </c>
      <c r="AI25" s="535" t="s">
        <v>89</v>
      </c>
      <c r="AJ25" s="538" t="s">
        <v>89</v>
      </c>
      <c r="AK25" s="538">
        <v>0</v>
      </c>
      <c r="AL25" s="537" t="s">
        <v>610</v>
      </c>
      <c r="AM25" s="537" t="s">
        <v>551</v>
      </c>
      <c r="AN25" s="537" t="s">
        <v>551</v>
      </c>
      <c r="AO25" s="537" t="s">
        <v>89</v>
      </c>
      <c r="AP25" s="537" t="s">
        <v>89</v>
      </c>
      <c r="AQ25" s="537" t="s">
        <v>96</v>
      </c>
      <c r="AR25" s="538">
        <v>0</v>
      </c>
      <c r="AS25" s="538" t="s">
        <v>610</v>
      </c>
      <c r="AT25" s="538" t="s">
        <v>551</v>
      </c>
      <c r="AU25" s="537" t="s">
        <v>551</v>
      </c>
      <c r="AV25" s="537" t="s">
        <v>89</v>
      </c>
      <c r="AW25" s="538" t="s">
        <v>96</v>
      </c>
      <c r="AX25" s="538">
        <v>0</v>
      </c>
      <c r="AY25" s="538" t="s">
        <v>610</v>
      </c>
      <c r="AZ25" s="538" t="s">
        <v>551</v>
      </c>
      <c r="BA25" s="537" t="s">
        <v>551</v>
      </c>
      <c r="BB25" s="539">
        <v>0</v>
      </c>
      <c r="BC25" s="537" t="s">
        <v>551</v>
      </c>
      <c r="BD25" s="540"/>
      <c r="BE25" s="537" t="s">
        <v>78</v>
      </c>
      <c r="BF25" s="538" t="s">
        <v>1084</v>
      </c>
      <c r="BG25" s="538">
        <v>4788730</v>
      </c>
      <c r="BH25" s="538" t="s">
        <v>610</v>
      </c>
      <c r="BI25" s="538" t="s">
        <v>771</v>
      </c>
      <c r="BJ25" s="537" t="s">
        <v>551</v>
      </c>
      <c r="BK25" s="537" t="s">
        <v>99</v>
      </c>
      <c r="BL25" s="538" t="s">
        <v>551</v>
      </c>
      <c r="BM25" s="538" t="s">
        <v>610</v>
      </c>
      <c r="BN25" s="538" t="s">
        <v>551</v>
      </c>
      <c r="BO25" s="538" t="s">
        <v>551</v>
      </c>
      <c r="BP25" s="537" t="s">
        <v>89</v>
      </c>
      <c r="BQ25" s="538">
        <v>0</v>
      </c>
      <c r="BR25" s="538" t="s">
        <v>610</v>
      </c>
      <c r="BS25" s="538" t="s">
        <v>551</v>
      </c>
      <c r="BT25" s="538" t="s">
        <v>551</v>
      </c>
      <c r="BU25" s="539">
        <v>4788730</v>
      </c>
      <c r="BV25" s="1115" t="s">
        <v>693</v>
      </c>
      <c r="BW25" s="541">
        <v>0</v>
      </c>
      <c r="BX25" s="537" t="s">
        <v>1085</v>
      </c>
      <c r="BY25" s="541">
        <v>0.71202523646547933</v>
      </c>
      <c r="BZ25" s="537" t="s">
        <v>1086</v>
      </c>
      <c r="CA25" s="537" t="s">
        <v>551</v>
      </c>
      <c r="CB25" s="537" t="s">
        <v>551</v>
      </c>
      <c r="CC25" s="537" t="s">
        <v>96</v>
      </c>
      <c r="CD25" s="537" t="s">
        <v>96</v>
      </c>
      <c r="CE25" s="537" t="s">
        <v>96</v>
      </c>
      <c r="CF25" s="537" t="s">
        <v>1087</v>
      </c>
      <c r="CG25" s="262"/>
      <c r="CH25" s="542"/>
      <c r="CI25" s="543" t="s">
        <v>78</v>
      </c>
      <c r="CJ25" s="543" t="s">
        <v>78</v>
      </c>
      <c r="CK25" s="543" t="s">
        <v>78</v>
      </c>
      <c r="CL25" s="543" t="s">
        <v>78</v>
      </c>
      <c r="CM25" s="543" t="s">
        <v>78</v>
      </c>
      <c r="CN25" s="543" t="s">
        <v>78</v>
      </c>
      <c r="CO25" s="543" t="s">
        <v>78</v>
      </c>
      <c r="CP25" s="543" t="s">
        <v>78</v>
      </c>
      <c r="CQ25" s="543" t="s">
        <v>78</v>
      </c>
      <c r="CR25" s="543" t="s">
        <v>78</v>
      </c>
      <c r="CS25" s="543" t="s">
        <v>89</v>
      </c>
      <c r="CT25" s="543" t="s">
        <v>551</v>
      </c>
      <c r="CU25" s="542"/>
      <c r="CV25" s="543" t="s">
        <v>78</v>
      </c>
      <c r="CW25" s="543" t="s">
        <v>78</v>
      </c>
      <c r="CX25" s="543" t="s">
        <v>78</v>
      </c>
      <c r="CY25" s="543" t="s">
        <v>78</v>
      </c>
      <c r="CZ25" s="543" t="s">
        <v>78</v>
      </c>
      <c r="DA25" s="543" t="s">
        <v>78</v>
      </c>
      <c r="DB25" s="543" t="s">
        <v>78</v>
      </c>
      <c r="DC25" s="543" t="s">
        <v>78</v>
      </c>
      <c r="DD25" s="543" t="s">
        <v>78</v>
      </c>
      <c r="DE25" s="543" t="s">
        <v>78</v>
      </c>
      <c r="DF25" s="543" t="s">
        <v>89</v>
      </c>
      <c r="DG25" s="543" t="s">
        <v>551</v>
      </c>
      <c r="DH25" s="544"/>
      <c r="DI25" s="543" t="s">
        <v>78</v>
      </c>
      <c r="DJ25" s="543" t="s">
        <v>78</v>
      </c>
      <c r="DK25" s="543" t="s">
        <v>78</v>
      </c>
      <c r="DL25" s="543" t="s">
        <v>78</v>
      </c>
      <c r="DM25" s="543" t="s">
        <v>78</v>
      </c>
      <c r="DN25" s="543" t="s">
        <v>78</v>
      </c>
      <c r="DO25" s="543" t="s">
        <v>78</v>
      </c>
      <c r="DP25" s="543" t="s">
        <v>78</v>
      </c>
      <c r="DQ25" s="543" t="s">
        <v>78</v>
      </c>
      <c r="DR25" s="543" t="s">
        <v>78</v>
      </c>
      <c r="DS25" s="543" t="s">
        <v>78</v>
      </c>
      <c r="DT25" s="543" t="s">
        <v>551</v>
      </c>
      <c r="DU25" s="544"/>
      <c r="DV25" s="543" t="s">
        <v>78</v>
      </c>
      <c r="DW25" s="543" t="s">
        <v>78</v>
      </c>
      <c r="DX25" s="543" t="s">
        <v>78</v>
      </c>
      <c r="DY25" s="543" t="s">
        <v>78</v>
      </c>
      <c r="DZ25" s="543" t="s">
        <v>99</v>
      </c>
      <c r="EA25" s="543" t="s">
        <v>78</v>
      </c>
      <c r="EB25" s="543" t="s">
        <v>78</v>
      </c>
      <c r="EC25" s="543" t="s">
        <v>99</v>
      </c>
      <c r="ED25" s="543" t="s">
        <v>78</v>
      </c>
      <c r="EE25" s="543" t="s">
        <v>99</v>
      </c>
      <c r="EF25" s="543" t="s">
        <v>78</v>
      </c>
      <c r="EG25" s="543" t="s">
        <v>551</v>
      </c>
      <c r="EH25" s="543" t="s">
        <v>551</v>
      </c>
      <c r="EI25" s="545"/>
      <c r="EJ25" s="546" t="s">
        <v>78</v>
      </c>
      <c r="EK25" s="546" t="s">
        <v>1088</v>
      </c>
      <c r="EL25" s="1113" t="s">
        <v>1089</v>
      </c>
      <c r="EM25" s="546" t="s">
        <v>78</v>
      </c>
      <c r="EN25" s="546" t="s">
        <v>78</v>
      </c>
      <c r="EO25" s="546" t="s">
        <v>78</v>
      </c>
      <c r="EP25" s="546" t="s">
        <v>1090</v>
      </c>
      <c r="EQ25" s="546" t="s">
        <v>1091</v>
      </c>
      <c r="ER25" s="546" t="s">
        <v>89</v>
      </c>
      <c r="ES25" s="546" t="s">
        <v>96</v>
      </c>
      <c r="ET25" s="546" t="s">
        <v>99</v>
      </c>
      <c r="EU25" s="546" t="s">
        <v>99</v>
      </c>
      <c r="EV25" s="546" t="s">
        <v>78</v>
      </c>
      <c r="EW25" s="546" t="s">
        <v>1092</v>
      </c>
      <c r="EX25" s="546" t="s">
        <v>1093</v>
      </c>
      <c r="EY25" s="546" t="s">
        <v>1094</v>
      </c>
      <c r="EZ25" s="546" t="s">
        <v>684</v>
      </c>
      <c r="FA25" s="546" t="s">
        <v>1095</v>
      </c>
      <c r="FB25" s="546" t="s">
        <v>1094</v>
      </c>
      <c r="FC25" s="546" t="s">
        <v>551</v>
      </c>
      <c r="FD25" s="546" t="s">
        <v>551</v>
      </c>
      <c r="FE25" s="546" t="s">
        <v>551</v>
      </c>
      <c r="FF25" s="550"/>
      <c r="FG25" s="546" t="s">
        <v>89</v>
      </c>
      <c r="FH25" s="546" t="s">
        <v>551</v>
      </c>
      <c r="FI25" s="546" t="s">
        <v>551</v>
      </c>
      <c r="FJ25" s="546" t="s">
        <v>89</v>
      </c>
      <c r="FK25" s="546" t="s">
        <v>551</v>
      </c>
      <c r="FL25" s="546" t="s">
        <v>551</v>
      </c>
      <c r="FM25" s="546" t="s">
        <v>89</v>
      </c>
      <c r="FN25" s="546" t="s">
        <v>551</v>
      </c>
      <c r="FO25" s="546" t="s">
        <v>551</v>
      </c>
      <c r="FP25" s="547"/>
      <c r="FQ25" s="546" t="s">
        <v>89</v>
      </c>
      <c r="FR25" s="546" t="s">
        <v>89</v>
      </c>
      <c r="FS25" s="546" t="s">
        <v>96</v>
      </c>
      <c r="FT25" s="546" t="s">
        <v>96</v>
      </c>
      <c r="FU25" s="547"/>
      <c r="FV25" s="546" t="s">
        <v>78</v>
      </c>
      <c r="FW25" s="546" t="s">
        <v>78</v>
      </c>
      <c r="FX25" s="546" t="s">
        <v>78</v>
      </c>
      <c r="FY25" s="546" t="s">
        <v>78</v>
      </c>
      <c r="FZ25" s="546" t="s">
        <v>78</v>
      </c>
      <c r="GA25" s="546" t="s">
        <v>78</v>
      </c>
      <c r="GB25" s="546" t="s">
        <v>89</v>
      </c>
      <c r="GC25" s="546" t="s">
        <v>78</v>
      </c>
      <c r="GD25" s="546" t="s">
        <v>89</v>
      </c>
      <c r="GE25" s="546" t="s">
        <v>89</v>
      </c>
      <c r="GF25" s="546" t="s">
        <v>96</v>
      </c>
      <c r="GG25" s="546">
        <v>2009</v>
      </c>
      <c r="GH25" s="546" t="s">
        <v>1096</v>
      </c>
      <c r="GI25" s="546" t="s">
        <v>551</v>
      </c>
      <c r="GJ25" s="547"/>
      <c r="GK25" s="546">
        <v>2007</v>
      </c>
      <c r="GL25" s="546" t="s">
        <v>89</v>
      </c>
      <c r="GM25" s="546" t="s">
        <v>89</v>
      </c>
      <c r="GN25" s="546" t="s">
        <v>78</v>
      </c>
      <c r="GO25" s="546" t="s">
        <v>89</v>
      </c>
      <c r="GP25" s="546" t="s">
        <v>551</v>
      </c>
      <c r="GQ25" s="555"/>
      <c r="GR25" s="548" t="s">
        <v>78</v>
      </c>
      <c r="GS25" s="549"/>
      <c r="GT25" s="548" t="s">
        <v>78</v>
      </c>
      <c r="GU25" s="548" t="s">
        <v>78</v>
      </c>
      <c r="GV25" s="548" t="s">
        <v>89</v>
      </c>
      <c r="GW25" s="548" t="s">
        <v>89</v>
      </c>
      <c r="GX25" s="548" t="s">
        <v>89</v>
      </c>
      <c r="GY25" s="548" t="s">
        <v>89</v>
      </c>
      <c r="GZ25" s="548" t="s">
        <v>89</v>
      </c>
      <c r="HA25" s="548" t="s">
        <v>96</v>
      </c>
      <c r="HB25" s="548" t="s">
        <v>96</v>
      </c>
      <c r="HC25" s="1114" t="s">
        <v>610</v>
      </c>
      <c r="HD25" s="548" t="s">
        <v>1097</v>
      </c>
      <c r="HE25" s="549"/>
      <c r="HF25" s="548" t="s">
        <v>78</v>
      </c>
      <c r="HG25" s="548" t="s">
        <v>78</v>
      </c>
      <c r="HH25" s="551" t="s">
        <v>1098</v>
      </c>
      <c r="HI25" s="156" t="s">
        <v>504</v>
      </c>
    </row>
    <row r="26" spans="1:217" ht="39.950000000000003" customHeight="1">
      <c r="A26" s="263" t="s">
        <v>522</v>
      </c>
      <c r="B26" s="154"/>
      <c r="C26" s="536" t="s">
        <v>78</v>
      </c>
      <c r="D26" s="536" t="s">
        <v>1099</v>
      </c>
      <c r="E26" s="557"/>
      <c r="F26" s="536" t="s">
        <v>78</v>
      </c>
      <c r="G26" s="536" t="s">
        <v>917</v>
      </c>
      <c r="H26" s="536" t="s">
        <v>78</v>
      </c>
      <c r="I26" s="536" t="s">
        <v>1100</v>
      </c>
      <c r="J26" s="536" t="s">
        <v>78</v>
      </c>
      <c r="K26" s="536" t="s">
        <v>1101</v>
      </c>
      <c r="L26" s="536" t="s">
        <v>78</v>
      </c>
      <c r="M26" s="536" t="s">
        <v>1102</v>
      </c>
      <c r="N26" s="536" t="s">
        <v>78</v>
      </c>
      <c r="O26" s="536" t="s">
        <v>817</v>
      </c>
      <c r="P26" s="536" t="s">
        <v>78</v>
      </c>
      <c r="Q26" s="536" t="s">
        <v>1103</v>
      </c>
      <c r="R26" s="536" t="s">
        <v>78</v>
      </c>
      <c r="S26" s="536" t="s">
        <v>1104</v>
      </c>
      <c r="T26" s="536" t="s">
        <v>78</v>
      </c>
      <c r="U26" s="536" t="s">
        <v>1105</v>
      </c>
      <c r="V26" s="536" t="s">
        <v>78</v>
      </c>
      <c r="W26" s="536" t="s">
        <v>1106</v>
      </c>
      <c r="X26" s="536" t="s">
        <v>82</v>
      </c>
      <c r="Y26" s="536" t="s">
        <v>78</v>
      </c>
      <c r="Z26" s="536" t="s">
        <v>78</v>
      </c>
      <c r="AA26" s="536" t="s">
        <v>1107</v>
      </c>
      <c r="AB26" s="536" t="s">
        <v>99</v>
      </c>
      <c r="AC26" s="155"/>
      <c r="AD26" s="537" t="s">
        <v>80</v>
      </c>
      <c r="AE26" s="537" t="s">
        <v>123</v>
      </c>
      <c r="AF26" s="538">
        <v>1433226</v>
      </c>
      <c r="AG26" s="535" t="s">
        <v>555</v>
      </c>
      <c r="AH26" s="535" t="s">
        <v>1108</v>
      </c>
      <c r="AI26" s="535" t="s">
        <v>78</v>
      </c>
      <c r="AJ26" s="538" t="s">
        <v>78</v>
      </c>
      <c r="AK26" s="538">
        <v>218917</v>
      </c>
      <c r="AL26" s="537" t="s">
        <v>555</v>
      </c>
      <c r="AM26" s="537" t="s">
        <v>1107</v>
      </c>
      <c r="AN26" s="537" t="s">
        <v>1109</v>
      </c>
      <c r="AO26" s="537" t="s">
        <v>78</v>
      </c>
      <c r="AP26" s="537" t="s">
        <v>78</v>
      </c>
      <c r="AQ26" s="537" t="s">
        <v>1110</v>
      </c>
      <c r="AR26" s="538">
        <v>169644</v>
      </c>
      <c r="AS26" s="552" t="s">
        <v>555</v>
      </c>
      <c r="AT26" s="538" t="s">
        <v>1111</v>
      </c>
      <c r="AU26" s="537" t="s">
        <v>1109</v>
      </c>
      <c r="AV26" s="537" t="s">
        <v>89</v>
      </c>
      <c r="AW26" s="538" t="s">
        <v>96</v>
      </c>
      <c r="AX26" s="538">
        <v>0</v>
      </c>
      <c r="AY26" s="552" t="s">
        <v>555</v>
      </c>
      <c r="AZ26" s="538" t="s">
        <v>551</v>
      </c>
      <c r="BA26" s="537" t="s">
        <v>551</v>
      </c>
      <c r="BB26" s="539">
        <v>169644</v>
      </c>
      <c r="BC26" s="537" t="s">
        <v>551</v>
      </c>
      <c r="BD26" s="540"/>
      <c r="BE26" s="537" t="s">
        <v>78</v>
      </c>
      <c r="BF26" s="538" t="s">
        <v>1112</v>
      </c>
      <c r="BG26" s="538">
        <v>1937250</v>
      </c>
      <c r="BH26" s="538" t="s">
        <v>555</v>
      </c>
      <c r="BI26" s="538" t="s">
        <v>1113</v>
      </c>
      <c r="BJ26" s="537" t="s">
        <v>551</v>
      </c>
      <c r="BK26" s="537" t="s">
        <v>89</v>
      </c>
      <c r="BL26" s="538">
        <v>0</v>
      </c>
      <c r="BM26" s="538" t="s">
        <v>555</v>
      </c>
      <c r="BN26" s="538" t="s">
        <v>551</v>
      </c>
      <c r="BO26" s="538" t="s">
        <v>551</v>
      </c>
      <c r="BP26" s="538" t="s">
        <v>89</v>
      </c>
      <c r="BQ26" s="538">
        <v>0</v>
      </c>
      <c r="BR26" s="538" t="s">
        <v>555</v>
      </c>
      <c r="BS26" s="538" t="s">
        <v>551</v>
      </c>
      <c r="BT26" s="538" t="s">
        <v>551</v>
      </c>
      <c r="BU26" s="539">
        <v>1937250</v>
      </c>
      <c r="BV26" s="538" t="s">
        <v>551</v>
      </c>
      <c r="BW26" s="541">
        <v>8.0518526323583431E-2</v>
      </c>
      <c r="BX26" s="537" t="s">
        <v>1114</v>
      </c>
      <c r="BY26" s="541">
        <v>1.470036128286816</v>
      </c>
      <c r="BZ26" s="537" t="s">
        <v>551</v>
      </c>
      <c r="CA26" s="537" t="s">
        <v>551</v>
      </c>
      <c r="CB26" s="537" t="s">
        <v>551</v>
      </c>
      <c r="CC26" s="537" t="s">
        <v>77</v>
      </c>
      <c r="CD26" s="537" t="s">
        <v>1115</v>
      </c>
      <c r="CE26" s="537" t="s">
        <v>89</v>
      </c>
      <c r="CF26" s="537" t="s">
        <v>551</v>
      </c>
      <c r="CG26" s="262"/>
      <c r="CH26" s="542"/>
      <c r="CI26" s="543" t="s">
        <v>78</v>
      </c>
      <c r="CJ26" s="543" t="s">
        <v>78</v>
      </c>
      <c r="CK26" s="543" t="s">
        <v>78</v>
      </c>
      <c r="CL26" s="543" t="s">
        <v>78</v>
      </c>
      <c r="CM26" s="543" t="s">
        <v>78</v>
      </c>
      <c r="CN26" s="543" t="s">
        <v>78</v>
      </c>
      <c r="CO26" s="543" t="s">
        <v>78</v>
      </c>
      <c r="CP26" s="543" t="s">
        <v>78</v>
      </c>
      <c r="CQ26" s="543" t="s">
        <v>89</v>
      </c>
      <c r="CR26" s="543" t="s">
        <v>89</v>
      </c>
      <c r="CS26" s="543" t="s">
        <v>78</v>
      </c>
      <c r="CT26" s="543" t="s">
        <v>89</v>
      </c>
      <c r="CU26" s="542"/>
      <c r="CV26" s="543" t="s">
        <v>78</v>
      </c>
      <c r="CW26" s="543" t="s">
        <v>78</v>
      </c>
      <c r="CX26" s="543" t="s">
        <v>78</v>
      </c>
      <c r="CY26" s="543" t="s">
        <v>78</v>
      </c>
      <c r="CZ26" s="543" t="s">
        <v>78</v>
      </c>
      <c r="DA26" s="543" t="s">
        <v>78</v>
      </c>
      <c r="DB26" s="543" t="s">
        <v>78</v>
      </c>
      <c r="DC26" s="543" t="s">
        <v>89</v>
      </c>
      <c r="DD26" s="543" t="s">
        <v>78</v>
      </c>
      <c r="DE26" s="543" t="s">
        <v>78</v>
      </c>
      <c r="DF26" s="543" t="s">
        <v>78</v>
      </c>
      <c r="DG26" s="543" t="s">
        <v>89</v>
      </c>
      <c r="DH26" s="544"/>
      <c r="DI26" s="543" t="s">
        <v>78</v>
      </c>
      <c r="DJ26" s="543" t="s">
        <v>78</v>
      </c>
      <c r="DK26" s="543" t="s">
        <v>78</v>
      </c>
      <c r="DL26" s="543" t="s">
        <v>78</v>
      </c>
      <c r="DM26" s="543" t="s">
        <v>78</v>
      </c>
      <c r="DN26" s="543" t="s">
        <v>78</v>
      </c>
      <c r="DO26" s="543" t="s">
        <v>78</v>
      </c>
      <c r="DP26" s="543" t="s">
        <v>89</v>
      </c>
      <c r="DQ26" s="543" t="s">
        <v>89</v>
      </c>
      <c r="DR26" s="543" t="s">
        <v>89</v>
      </c>
      <c r="DS26" s="543" t="s">
        <v>78</v>
      </c>
      <c r="DT26" s="543" t="s">
        <v>89</v>
      </c>
      <c r="DU26" s="544"/>
      <c r="DV26" s="543" t="s">
        <v>78</v>
      </c>
      <c r="DW26" s="543" t="s">
        <v>78</v>
      </c>
      <c r="DX26" s="543" t="s">
        <v>78</v>
      </c>
      <c r="DY26" s="543" t="s">
        <v>78</v>
      </c>
      <c r="DZ26" s="543" t="s">
        <v>78</v>
      </c>
      <c r="EA26" s="543" t="s">
        <v>78</v>
      </c>
      <c r="EB26" s="543" t="s">
        <v>78</v>
      </c>
      <c r="EC26" s="543" t="s">
        <v>89</v>
      </c>
      <c r="ED26" s="543" t="s">
        <v>89</v>
      </c>
      <c r="EE26" s="543" t="s">
        <v>89</v>
      </c>
      <c r="EF26" s="543" t="s">
        <v>78</v>
      </c>
      <c r="EG26" s="543" t="s">
        <v>89</v>
      </c>
      <c r="EH26" s="543" t="s">
        <v>551</v>
      </c>
      <c r="EI26" s="545"/>
      <c r="EJ26" s="546" t="s">
        <v>78</v>
      </c>
      <c r="EK26" s="546" t="s">
        <v>1116</v>
      </c>
      <c r="EL26" s="1113" t="s">
        <v>805</v>
      </c>
      <c r="EM26" s="546" t="s">
        <v>89</v>
      </c>
      <c r="EN26" s="546" t="s">
        <v>78</v>
      </c>
      <c r="EO26" s="546" t="s">
        <v>78</v>
      </c>
      <c r="EP26" s="546" t="s">
        <v>1117</v>
      </c>
      <c r="EQ26" s="546" t="s">
        <v>99</v>
      </c>
      <c r="ER26" s="546" t="s">
        <v>89</v>
      </c>
      <c r="ES26" s="546" t="s">
        <v>1118</v>
      </c>
      <c r="ET26" s="546" t="s">
        <v>89</v>
      </c>
      <c r="EU26" s="546" t="s">
        <v>96</v>
      </c>
      <c r="EV26" s="546" t="s">
        <v>89</v>
      </c>
      <c r="EW26" s="546" t="s">
        <v>551</v>
      </c>
      <c r="EX26" s="546" t="s">
        <v>551</v>
      </c>
      <c r="EY26" s="546" t="s">
        <v>551</v>
      </c>
      <c r="EZ26" s="546" t="s">
        <v>551</v>
      </c>
      <c r="FA26" s="546" t="s">
        <v>551</v>
      </c>
      <c r="FB26" s="546" t="s">
        <v>551</v>
      </c>
      <c r="FC26" s="546" t="s">
        <v>551</v>
      </c>
      <c r="FD26" s="546" t="s">
        <v>551</v>
      </c>
      <c r="FE26" s="546" t="s">
        <v>551</v>
      </c>
      <c r="FF26" s="550"/>
      <c r="FG26" s="546" t="s">
        <v>89</v>
      </c>
      <c r="FH26" s="546" t="s">
        <v>551</v>
      </c>
      <c r="FI26" s="546" t="s">
        <v>551</v>
      </c>
      <c r="FJ26" s="546" t="s">
        <v>89</v>
      </c>
      <c r="FK26" s="546" t="s">
        <v>551</v>
      </c>
      <c r="FL26" s="546" t="s">
        <v>551</v>
      </c>
      <c r="FM26" s="546" t="s">
        <v>89</v>
      </c>
      <c r="FN26" s="546" t="s">
        <v>551</v>
      </c>
      <c r="FO26" s="546" t="s">
        <v>551</v>
      </c>
      <c r="FP26" s="547"/>
      <c r="FQ26" s="546" t="s">
        <v>78</v>
      </c>
      <c r="FR26" s="546" t="s">
        <v>78</v>
      </c>
      <c r="FS26" s="546" t="s">
        <v>78</v>
      </c>
      <c r="FT26" s="546" t="s">
        <v>1119</v>
      </c>
      <c r="FU26" s="547"/>
      <c r="FV26" s="546" t="s">
        <v>78</v>
      </c>
      <c r="FW26" s="546" t="s">
        <v>78</v>
      </c>
      <c r="FX26" s="546" t="s">
        <v>78</v>
      </c>
      <c r="FY26" s="546" t="s">
        <v>78</v>
      </c>
      <c r="FZ26" s="546" t="s">
        <v>78</v>
      </c>
      <c r="GA26" s="546" t="s">
        <v>78</v>
      </c>
      <c r="GB26" s="546" t="s">
        <v>78</v>
      </c>
      <c r="GC26" s="546" t="s">
        <v>89</v>
      </c>
      <c r="GD26" s="546" t="s">
        <v>78</v>
      </c>
      <c r="GE26" s="546" t="s">
        <v>78</v>
      </c>
      <c r="GF26" s="546" t="s">
        <v>1120</v>
      </c>
      <c r="GG26" s="546">
        <v>2010</v>
      </c>
      <c r="GH26" s="546" t="s">
        <v>1121</v>
      </c>
      <c r="GI26" s="546" t="s">
        <v>1122</v>
      </c>
      <c r="GJ26" s="547"/>
      <c r="GK26" s="546">
        <v>2008</v>
      </c>
      <c r="GL26" s="546" t="s">
        <v>89</v>
      </c>
      <c r="GM26" s="546" t="s">
        <v>89</v>
      </c>
      <c r="GN26" s="546" t="s">
        <v>89</v>
      </c>
      <c r="GO26" s="546" t="s">
        <v>89</v>
      </c>
      <c r="GP26" s="546" t="s">
        <v>551</v>
      </c>
      <c r="GQ26" s="555"/>
      <c r="GR26" s="548" t="s">
        <v>78</v>
      </c>
      <c r="GS26" s="549"/>
      <c r="GT26" s="548" t="s">
        <v>89</v>
      </c>
      <c r="GU26" s="548" t="s">
        <v>89</v>
      </c>
      <c r="GV26" s="548" t="s">
        <v>89</v>
      </c>
      <c r="GW26" s="548" t="s">
        <v>89</v>
      </c>
      <c r="GX26" s="548" t="s">
        <v>89</v>
      </c>
      <c r="GY26" s="548" t="s">
        <v>78</v>
      </c>
      <c r="GZ26" s="548" t="s">
        <v>89</v>
      </c>
      <c r="HA26" s="548" t="s">
        <v>96</v>
      </c>
      <c r="HB26" s="548" t="s">
        <v>89</v>
      </c>
      <c r="HC26" s="1114" t="s">
        <v>555</v>
      </c>
      <c r="HD26" s="548" t="s">
        <v>1123</v>
      </c>
      <c r="HE26" s="549"/>
      <c r="HF26" s="548" t="s">
        <v>78</v>
      </c>
      <c r="HG26" s="548" t="s">
        <v>89</v>
      </c>
      <c r="HH26" s="551" t="s">
        <v>1124</v>
      </c>
      <c r="HI26" s="156" t="s">
        <v>504</v>
      </c>
    </row>
    <row r="27" spans="1:217" ht="39.950000000000003" customHeight="1">
      <c r="A27" s="263" t="s">
        <v>523</v>
      </c>
      <c r="B27" s="154"/>
      <c r="C27" s="536" t="s">
        <v>78</v>
      </c>
      <c r="D27" s="536" t="s">
        <v>1125</v>
      </c>
      <c r="E27" s="557"/>
      <c r="F27" s="536" t="s">
        <v>89</v>
      </c>
      <c r="G27" s="536" t="s">
        <v>551</v>
      </c>
      <c r="H27" s="536" t="s">
        <v>89</v>
      </c>
      <c r="I27" s="536" t="s">
        <v>551</v>
      </c>
      <c r="J27" s="536" t="s">
        <v>89</v>
      </c>
      <c r="K27" s="536" t="s">
        <v>551</v>
      </c>
      <c r="L27" s="536" t="s">
        <v>78</v>
      </c>
      <c r="M27" s="536" t="s">
        <v>606</v>
      </c>
      <c r="N27" s="536" t="s">
        <v>78</v>
      </c>
      <c r="O27" s="536" t="s">
        <v>552</v>
      </c>
      <c r="P27" s="536" t="s">
        <v>78</v>
      </c>
      <c r="Q27" s="536" t="s">
        <v>1126</v>
      </c>
      <c r="R27" s="536" t="s">
        <v>78</v>
      </c>
      <c r="S27" s="536" t="s">
        <v>1127</v>
      </c>
      <c r="T27" s="536" t="s">
        <v>89</v>
      </c>
      <c r="U27" s="536" t="s">
        <v>551</v>
      </c>
      <c r="V27" s="536" t="s">
        <v>89</v>
      </c>
      <c r="W27" s="536" t="s">
        <v>551</v>
      </c>
      <c r="X27" s="536" t="s">
        <v>94</v>
      </c>
      <c r="Y27" s="536" t="s">
        <v>89</v>
      </c>
      <c r="Z27" s="536" t="s">
        <v>78</v>
      </c>
      <c r="AA27" s="536" t="s">
        <v>1128</v>
      </c>
      <c r="AB27" s="536" t="s">
        <v>1129</v>
      </c>
      <c r="AC27" s="155"/>
      <c r="AD27" s="537" t="s">
        <v>80</v>
      </c>
      <c r="AE27" s="537" t="s">
        <v>123</v>
      </c>
      <c r="AF27" s="538">
        <v>7660701</v>
      </c>
      <c r="AG27" s="535" t="s">
        <v>704</v>
      </c>
      <c r="AH27" s="535" t="s">
        <v>1130</v>
      </c>
      <c r="AI27" s="535" t="s">
        <v>89</v>
      </c>
      <c r="AJ27" s="538" t="s">
        <v>78</v>
      </c>
      <c r="AK27" s="538">
        <v>2000000</v>
      </c>
      <c r="AL27" s="537" t="s">
        <v>704</v>
      </c>
      <c r="AM27" s="537" t="s">
        <v>1131</v>
      </c>
      <c r="AN27" s="537" t="s">
        <v>1132</v>
      </c>
      <c r="AO27" s="537" t="s">
        <v>89</v>
      </c>
      <c r="AP27" s="537" t="s">
        <v>89</v>
      </c>
      <c r="AQ27" s="537" t="s">
        <v>96</v>
      </c>
      <c r="AR27" s="538">
        <v>0</v>
      </c>
      <c r="AS27" s="538" t="s">
        <v>704</v>
      </c>
      <c r="AT27" s="538" t="s">
        <v>551</v>
      </c>
      <c r="AU27" s="537" t="s">
        <v>551</v>
      </c>
      <c r="AV27" s="537" t="s">
        <v>89</v>
      </c>
      <c r="AW27" s="538" t="s">
        <v>96</v>
      </c>
      <c r="AX27" s="538">
        <v>0</v>
      </c>
      <c r="AY27" s="538" t="s">
        <v>704</v>
      </c>
      <c r="AZ27" s="538" t="s">
        <v>551</v>
      </c>
      <c r="BA27" s="537" t="s">
        <v>551</v>
      </c>
      <c r="BB27" s="539">
        <v>0</v>
      </c>
      <c r="BC27" s="537" t="s">
        <v>551</v>
      </c>
      <c r="BD27" s="540"/>
      <c r="BE27" s="537" t="s">
        <v>78</v>
      </c>
      <c r="BF27" s="538" t="s">
        <v>923</v>
      </c>
      <c r="BG27" s="538">
        <v>6545121</v>
      </c>
      <c r="BH27" s="538" t="s">
        <v>704</v>
      </c>
      <c r="BI27" s="538" t="s">
        <v>771</v>
      </c>
      <c r="BJ27" s="537" t="s">
        <v>551</v>
      </c>
      <c r="BK27" s="537" t="s">
        <v>89</v>
      </c>
      <c r="BL27" s="538">
        <v>0</v>
      </c>
      <c r="BM27" s="538" t="s">
        <v>704</v>
      </c>
      <c r="BN27" s="538" t="s">
        <v>551</v>
      </c>
      <c r="BO27" s="538" t="s">
        <v>551</v>
      </c>
      <c r="BP27" s="537" t="s">
        <v>89</v>
      </c>
      <c r="BQ27" s="538">
        <v>0</v>
      </c>
      <c r="BR27" s="538" t="s">
        <v>704</v>
      </c>
      <c r="BS27" s="538" t="s">
        <v>551</v>
      </c>
      <c r="BT27" s="538" t="s">
        <v>551</v>
      </c>
      <c r="BU27" s="539">
        <v>6545121</v>
      </c>
      <c r="BV27" s="538" t="s">
        <v>551</v>
      </c>
      <c r="BW27" s="541">
        <v>0</v>
      </c>
      <c r="BX27" s="537" t="s">
        <v>551</v>
      </c>
      <c r="BY27" s="541">
        <v>0.85437625094622538</v>
      </c>
      <c r="BZ27" s="537" t="s">
        <v>551</v>
      </c>
      <c r="CA27" s="537" t="s">
        <v>551</v>
      </c>
      <c r="CB27" s="537" t="s">
        <v>551</v>
      </c>
      <c r="CC27" s="537" t="s">
        <v>96</v>
      </c>
      <c r="CD27" s="537" t="s">
        <v>96</v>
      </c>
      <c r="CE27" s="537" t="s">
        <v>96</v>
      </c>
      <c r="CF27" s="537" t="s">
        <v>1133</v>
      </c>
      <c r="CG27" s="262"/>
      <c r="CH27" s="542"/>
      <c r="CI27" s="543" t="s">
        <v>78</v>
      </c>
      <c r="CJ27" s="543" t="s">
        <v>78</v>
      </c>
      <c r="CK27" s="543" t="s">
        <v>78</v>
      </c>
      <c r="CL27" s="543" t="s">
        <v>78</v>
      </c>
      <c r="CM27" s="543" t="s">
        <v>78</v>
      </c>
      <c r="CN27" s="543" t="s">
        <v>78</v>
      </c>
      <c r="CO27" s="543" t="s">
        <v>78</v>
      </c>
      <c r="CP27" s="543" t="s">
        <v>78</v>
      </c>
      <c r="CQ27" s="543" t="s">
        <v>78</v>
      </c>
      <c r="CR27" s="543" t="s">
        <v>89</v>
      </c>
      <c r="CS27" s="543" t="s">
        <v>89</v>
      </c>
      <c r="CT27" s="543" t="s">
        <v>551</v>
      </c>
      <c r="CU27" s="542"/>
      <c r="CV27" s="543" t="s">
        <v>78</v>
      </c>
      <c r="CW27" s="543" t="s">
        <v>78</v>
      </c>
      <c r="CX27" s="543" t="s">
        <v>78</v>
      </c>
      <c r="CY27" s="543" t="s">
        <v>89</v>
      </c>
      <c r="CZ27" s="543" t="s">
        <v>78</v>
      </c>
      <c r="DA27" s="543" t="s">
        <v>78</v>
      </c>
      <c r="DB27" s="543" t="s">
        <v>78</v>
      </c>
      <c r="DC27" s="543" t="s">
        <v>89</v>
      </c>
      <c r="DD27" s="543" t="s">
        <v>78</v>
      </c>
      <c r="DE27" s="543" t="s">
        <v>78</v>
      </c>
      <c r="DF27" s="543" t="s">
        <v>89</v>
      </c>
      <c r="DG27" s="543" t="s">
        <v>551</v>
      </c>
      <c r="DH27" s="544"/>
      <c r="DI27" s="543" t="s">
        <v>89</v>
      </c>
      <c r="DJ27" s="543" t="s">
        <v>89</v>
      </c>
      <c r="DK27" s="543" t="s">
        <v>89</v>
      </c>
      <c r="DL27" s="543" t="s">
        <v>89</v>
      </c>
      <c r="DM27" s="543" t="s">
        <v>89</v>
      </c>
      <c r="DN27" s="543" t="s">
        <v>78</v>
      </c>
      <c r="DO27" s="543" t="s">
        <v>78</v>
      </c>
      <c r="DP27" s="543" t="s">
        <v>89</v>
      </c>
      <c r="DQ27" s="543" t="s">
        <v>89</v>
      </c>
      <c r="DR27" s="543" t="s">
        <v>89</v>
      </c>
      <c r="DS27" s="543" t="s">
        <v>89</v>
      </c>
      <c r="DT27" s="543" t="s">
        <v>551</v>
      </c>
      <c r="DU27" s="544"/>
      <c r="DV27" s="543" t="s">
        <v>89</v>
      </c>
      <c r="DW27" s="543" t="s">
        <v>89</v>
      </c>
      <c r="DX27" s="543" t="s">
        <v>89</v>
      </c>
      <c r="DY27" s="543" t="s">
        <v>89</v>
      </c>
      <c r="DZ27" s="543" t="s">
        <v>89</v>
      </c>
      <c r="EA27" s="543" t="s">
        <v>78</v>
      </c>
      <c r="EB27" s="543" t="s">
        <v>78</v>
      </c>
      <c r="EC27" s="543" t="s">
        <v>89</v>
      </c>
      <c r="ED27" s="543" t="s">
        <v>89</v>
      </c>
      <c r="EE27" s="543" t="s">
        <v>89</v>
      </c>
      <c r="EF27" s="543" t="s">
        <v>89</v>
      </c>
      <c r="EG27" s="543" t="s">
        <v>551</v>
      </c>
      <c r="EH27" s="543" t="s">
        <v>1134</v>
      </c>
      <c r="EI27" s="545"/>
      <c r="EJ27" s="546" t="s">
        <v>78</v>
      </c>
      <c r="EK27" s="546" t="s">
        <v>1135</v>
      </c>
      <c r="EL27" s="546" t="s">
        <v>1136</v>
      </c>
      <c r="EM27" s="546" t="s">
        <v>78</v>
      </c>
      <c r="EN27" s="546" t="s">
        <v>78</v>
      </c>
      <c r="EO27" s="546" t="s">
        <v>89</v>
      </c>
      <c r="EP27" s="546" t="s">
        <v>96</v>
      </c>
      <c r="EQ27" s="546" t="s">
        <v>96</v>
      </c>
      <c r="ER27" s="546" t="s">
        <v>89</v>
      </c>
      <c r="ES27" s="546" t="s">
        <v>96</v>
      </c>
      <c r="ET27" s="546" t="s">
        <v>78</v>
      </c>
      <c r="EU27" s="546" t="s">
        <v>1137</v>
      </c>
      <c r="EV27" s="546" t="s">
        <v>78</v>
      </c>
      <c r="EW27" s="546" t="s">
        <v>1138</v>
      </c>
      <c r="EX27" s="546" t="s">
        <v>1139</v>
      </c>
      <c r="EY27" s="546" t="s">
        <v>96</v>
      </c>
      <c r="EZ27" s="546" t="s">
        <v>684</v>
      </c>
      <c r="FA27" s="546" t="s">
        <v>1140</v>
      </c>
      <c r="FB27" s="546" t="s">
        <v>96</v>
      </c>
      <c r="FC27" s="546" t="s">
        <v>1141</v>
      </c>
      <c r="FD27" s="546" t="s">
        <v>1142</v>
      </c>
      <c r="FE27" s="546" t="s">
        <v>96</v>
      </c>
      <c r="FF27" s="550"/>
      <c r="FG27" s="546" t="s">
        <v>89</v>
      </c>
      <c r="FH27" s="546" t="s">
        <v>551</v>
      </c>
      <c r="FI27" s="546" t="s">
        <v>551</v>
      </c>
      <c r="FJ27" s="546" t="s">
        <v>89</v>
      </c>
      <c r="FK27" s="546" t="s">
        <v>551</v>
      </c>
      <c r="FL27" s="546" t="s">
        <v>551</v>
      </c>
      <c r="FM27" s="546" t="s">
        <v>89</v>
      </c>
      <c r="FN27" s="546" t="s">
        <v>551</v>
      </c>
      <c r="FO27" s="546" t="s">
        <v>551</v>
      </c>
      <c r="FP27" s="547"/>
      <c r="FQ27" s="546" t="s">
        <v>89</v>
      </c>
      <c r="FR27" s="546" t="s">
        <v>89</v>
      </c>
      <c r="FS27" s="546" t="s">
        <v>96</v>
      </c>
      <c r="FT27" s="546" t="s">
        <v>96</v>
      </c>
      <c r="FU27" s="547"/>
      <c r="FV27" s="546" t="s">
        <v>78</v>
      </c>
      <c r="FW27" s="546" t="s">
        <v>78</v>
      </c>
      <c r="FX27" s="546" t="s">
        <v>78</v>
      </c>
      <c r="FY27" s="546" t="s">
        <v>78</v>
      </c>
      <c r="FZ27" s="546" t="s">
        <v>78</v>
      </c>
      <c r="GA27" s="546" t="s">
        <v>78</v>
      </c>
      <c r="GB27" s="546" t="s">
        <v>78</v>
      </c>
      <c r="GC27" s="546" t="s">
        <v>78</v>
      </c>
      <c r="GD27" s="546" t="s">
        <v>89</v>
      </c>
      <c r="GE27" s="546" t="s">
        <v>89</v>
      </c>
      <c r="GF27" s="546" t="s">
        <v>96</v>
      </c>
      <c r="GG27" s="546">
        <v>2007</v>
      </c>
      <c r="GH27" s="546" t="s">
        <v>1143</v>
      </c>
      <c r="GI27" s="546" t="s">
        <v>551</v>
      </c>
      <c r="GJ27" s="547"/>
      <c r="GK27" s="546">
        <v>2011</v>
      </c>
      <c r="GL27" s="546" t="s">
        <v>89</v>
      </c>
      <c r="GM27" s="546" t="s">
        <v>89</v>
      </c>
      <c r="GN27" s="546" t="s">
        <v>89</v>
      </c>
      <c r="GO27" s="546" t="s">
        <v>89</v>
      </c>
      <c r="GP27" s="546" t="s">
        <v>1144</v>
      </c>
      <c r="GQ27" s="555"/>
      <c r="GR27" s="548" t="s">
        <v>78</v>
      </c>
      <c r="GS27" s="549"/>
      <c r="GT27" s="548" t="s">
        <v>89</v>
      </c>
      <c r="GU27" s="548" t="s">
        <v>89</v>
      </c>
      <c r="GV27" s="548" t="s">
        <v>89</v>
      </c>
      <c r="GW27" s="548" t="s">
        <v>96</v>
      </c>
      <c r="GX27" s="548" t="s">
        <v>78</v>
      </c>
      <c r="GY27" s="548" t="s">
        <v>89</v>
      </c>
      <c r="GZ27" s="548" t="s">
        <v>89</v>
      </c>
      <c r="HA27" s="548" t="s">
        <v>96</v>
      </c>
      <c r="HB27" s="548" t="s">
        <v>96</v>
      </c>
      <c r="HC27" s="1114" t="s">
        <v>1145</v>
      </c>
      <c r="HD27" s="548" t="s">
        <v>1146</v>
      </c>
      <c r="HE27" s="549"/>
      <c r="HF27" s="548" t="s">
        <v>89</v>
      </c>
      <c r="HG27" s="548" t="s">
        <v>89</v>
      </c>
      <c r="HH27" s="551" t="s">
        <v>1147</v>
      </c>
      <c r="HI27" s="156" t="s">
        <v>504</v>
      </c>
    </row>
    <row r="28" spans="1:217" ht="39.950000000000003" customHeight="1">
      <c r="A28" s="263" t="s">
        <v>524</v>
      </c>
      <c r="B28" s="154"/>
      <c r="C28" s="536" t="s">
        <v>78</v>
      </c>
      <c r="D28" s="536" t="s">
        <v>1148</v>
      </c>
      <c r="E28" s="557"/>
      <c r="F28" s="536" t="s">
        <v>78</v>
      </c>
      <c r="G28" s="536" t="s">
        <v>1149</v>
      </c>
      <c r="H28" s="536" t="s">
        <v>78</v>
      </c>
      <c r="I28" s="536" t="s">
        <v>1150</v>
      </c>
      <c r="J28" s="536" t="s">
        <v>89</v>
      </c>
      <c r="K28" s="536" t="s">
        <v>551</v>
      </c>
      <c r="L28" s="536" t="s">
        <v>78</v>
      </c>
      <c r="M28" s="536" t="s">
        <v>1151</v>
      </c>
      <c r="N28" s="536" t="s">
        <v>78</v>
      </c>
      <c r="O28" s="536" t="s">
        <v>919</v>
      </c>
      <c r="P28" s="536" t="s">
        <v>78</v>
      </c>
      <c r="Q28" s="536" t="s">
        <v>1152</v>
      </c>
      <c r="R28" s="536" t="s">
        <v>78</v>
      </c>
      <c r="S28" s="536" t="s">
        <v>1153</v>
      </c>
      <c r="T28" s="536" t="s">
        <v>78</v>
      </c>
      <c r="U28" s="536" t="s">
        <v>1154</v>
      </c>
      <c r="V28" s="536" t="s">
        <v>551</v>
      </c>
      <c r="W28" s="536" t="s">
        <v>551</v>
      </c>
      <c r="X28" s="536" t="s">
        <v>91</v>
      </c>
      <c r="Y28" s="536" t="s">
        <v>78</v>
      </c>
      <c r="Z28" s="536" t="s">
        <v>78</v>
      </c>
      <c r="AA28" s="536" t="s">
        <v>1155</v>
      </c>
      <c r="AB28" s="536" t="s">
        <v>667</v>
      </c>
      <c r="AC28" s="155"/>
      <c r="AD28" s="537" t="s">
        <v>104</v>
      </c>
      <c r="AE28" s="537" t="s">
        <v>102</v>
      </c>
      <c r="AF28" s="538">
        <v>4254495</v>
      </c>
      <c r="AG28" s="535" t="s">
        <v>610</v>
      </c>
      <c r="AH28" s="535" t="s">
        <v>1156</v>
      </c>
      <c r="AI28" s="535" t="s">
        <v>78</v>
      </c>
      <c r="AJ28" s="538" t="s">
        <v>78</v>
      </c>
      <c r="AK28" s="538">
        <v>2819473</v>
      </c>
      <c r="AL28" s="537" t="s">
        <v>610</v>
      </c>
      <c r="AM28" s="537" t="s">
        <v>1157</v>
      </c>
      <c r="AN28" s="537" t="s">
        <v>551</v>
      </c>
      <c r="AO28" s="537" t="s">
        <v>78</v>
      </c>
      <c r="AP28" s="537" t="s">
        <v>78</v>
      </c>
      <c r="AQ28" s="537" t="s">
        <v>1158</v>
      </c>
      <c r="AR28" s="538">
        <v>2255579</v>
      </c>
      <c r="AS28" s="538" t="s">
        <v>610</v>
      </c>
      <c r="AT28" s="538" t="s">
        <v>1157</v>
      </c>
      <c r="AU28" s="537" t="s">
        <v>551</v>
      </c>
      <c r="AV28" s="537" t="s">
        <v>78</v>
      </c>
      <c r="AW28" s="538" t="s">
        <v>1159</v>
      </c>
      <c r="AX28" s="538">
        <v>563895</v>
      </c>
      <c r="AY28" s="538" t="s">
        <v>610</v>
      </c>
      <c r="AZ28" s="538" t="s">
        <v>1157</v>
      </c>
      <c r="BA28" s="537" t="s">
        <v>551</v>
      </c>
      <c r="BB28" s="539">
        <v>2819474</v>
      </c>
      <c r="BC28" s="537" t="s">
        <v>551</v>
      </c>
      <c r="BD28" s="540"/>
      <c r="BE28" s="537" t="s">
        <v>78</v>
      </c>
      <c r="BF28" s="538" t="s">
        <v>1160</v>
      </c>
      <c r="BG28" s="538">
        <v>1435021</v>
      </c>
      <c r="BH28" s="538" t="s">
        <v>610</v>
      </c>
      <c r="BI28" s="538" t="s">
        <v>1157</v>
      </c>
      <c r="BJ28" s="537" t="s">
        <v>551</v>
      </c>
      <c r="BK28" s="537" t="s">
        <v>78</v>
      </c>
      <c r="BL28" s="538">
        <v>61000</v>
      </c>
      <c r="BM28" s="538" t="s">
        <v>610</v>
      </c>
      <c r="BN28" s="538" t="s">
        <v>551</v>
      </c>
      <c r="BO28" s="538" t="s">
        <v>1161</v>
      </c>
      <c r="BP28" s="537" t="s">
        <v>89</v>
      </c>
      <c r="BQ28" s="538">
        <v>0</v>
      </c>
      <c r="BR28" s="538" t="s">
        <v>610</v>
      </c>
      <c r="BS28" s="538" t="s">
        <v>551</v>
      </c>
      <c r="BT28" s="538" t="s">
        <v>551</v>
      </c>
      <c r="BU28" s="539">
        <v>1496021</v>
      </c>
      <c r="BV28" s="538" t="s">
        <v>551</v>
      </c>
      <c r="BW28" s="541">
        <v>0.65333733441934239</v>
      </c>
      <c r="BX28" s="537" t="s">
        <v>551</v>
      </c>
      <c r="BY28" s="541">
        <v>1.014337776868935</v>
      </c>
      <c r="BZ28" s="537" t="s">
        <v>1162</v>
      </c>
      <c r="CA28" s="537" t="s">
        <v>551</v>
      </c>
      <c r="CB28" s="537" t="s">
        <v>551</v>
      </c>
      <c r="CC28" s="537" t="s">
        <v>77</v>
      </c>
      <c r="CD28" s="537" t="s">
        <v>1163</v>
      </c>
      <c r="CE28" s="537" t="s">
        <v>78</v>
      </c>
      <c r="CF28" s="537" t="s">
        <v>1164</v>
      </c>
      <c r="CG28" s="262"/>
      <c r="CH28" s="542"/>
      <c r="CI28" s="543" t="s">
        <v>78</v>
      </c>
      <c r="CJ28" s="543" t="s">
        <v>78</v>
      </c>
      <c r="CK28" s="543" t="s">
        <v>78</v>
      </c>
      <c r="CL28" s="543" t="s">
        <v>78</v>
      </c>
      <c r="CM28" s="543" t="s">
        <v>78</v>
      </c>
      <c r="CN28" s="543" t="s">
        <v>78</v>
      </c>
      <c r="CO28" s="543" t="s">
        <v>78</v>
      </c>
      <c r="CP28" s="543" t="s">
        <v>78</v>
      </c>
      <c r="CQ28" s="543" t="s">
        <v>78</v>
      </c>
      <c r="CR28" s="543" t="s">
        <v>78</v>
      </c>
      <c r="CS28" s="543" t="s">
        <v>89</v>
      </c>
      <c r="CT28" s="543" t="s">
        <v>551</v>
      </c>
      <c r="CU28" s="542"/>
      <c r="CV28" s="543" t="s">
        <v>78</v>
      </c>
      <c r="CW28" s="543" t="s">
        <v>89</v>
      </c>
      <c r="CX28" s="543" t="s">
        <v>78</v>
      </c>
      <c r="CY28" s="543" t="s">
        <v>78</v>
      </c>
      <c r="CZ28" s="543" t="s">
        <v>78</v>
      </c>
      <c r="DA28" s="543" t="s">
        <v>78</v>
      </c>
      <c r="DB28" s="543" t="s">
        <v>89</v>
      </c>
      <c r="DC28" s="543" t="s">
        <v>89</v>
      </c>
      <c r="DD28" s="543" t="s">
        <v>78</v>
      </c>
      <c r="DE28" s="543" t="s">
        <v>78</v>
      </c>
      <c r="DF28" s="543" t="s">
        <v>89</v>
      </c>
      <c r="DG28" s="543" t="s">
        <v>551</v>
      </c>
      <c r="DH28" s="544"/>
      <c r="DI28" s="543" t="s">
        <v>78</v>
      </c>
      <c r="DJ28" s="543" t="s">
        <v>89</v>
      </c>
      <c r="DK28" s="543" t="s">
        <v>78</v>
      </c>
      <c r="DL28" s="543" t="s">
        <v>78</v>
      </c>
      <c r="DM28" s="543" t="s">
        <v>78</v>
      </c>
      <c r="DN28" s="543" t="s">
        <v>78</v>
      </c>
      <c r="DO28" s="543" t="s">
        <v>89</v>
      </c>
      <c r="DP28" s="543" t="s">
        <v>78</v>
      </c>
      <c r="DQ28" s="543" t="s">
        <v>78</v>
      </c>
      <c r="DR28" s="543" t="s">
        <v>78</v>
      </c>
      <c r="DS28" s="543" t="s">
        <v>89</v>
      </c>
      <c r="DT28" s="543" t="s">
        <v>551</v>
      </c>
      <c r="DU28" s="544"/>
      <c r="DV28" s="543" t="s">
        <v>78</v>
      </c>
      <c r="DW28" s="543" t="s">
        <v>89</v>
      </c>
      <c r="DX28" s="543" t="s">
        <v>78</v>
      </c>
      <c r="DY28" s="543" t="s">
        <v>78</v>
      </c>
      <c r="DZ28" s="543" t="s">
        <v>78</v>
      </c>
      <c r="EA28" s="543" t="s">
        <v>78</v>
      </c>
      <c r="EB28" s="543" t="s">
        <v>89</v>
      </c>
      <c r="EC28" s="543" t="s">
        <v>78</v>
      </c>
      <c r="ED28" s="543" t="s">
        <v>78</v>
      </c>
      <c r="EE28" s="543" t="s">
        <v>78</v>
      </c>
      <c r="EF28" s="543" t="s">
        <v>89</v>
      </c>
      <c r="EG28" s="543" t="s">
        <v>551</v>
      </c>
      <c r="EH28" s="543" t="s">
        <v>551</v>
      </c>
      <c r="EI28" s="545"/>
      <c r="EJ28" s="546" t="s">
        <v>78</v>
      </c>
      <c r="EK28" s="546" t="s">
        <v>1165</v>
      </c>
      <c r="EL28" s="546" t="s">
        <v>1166</v>
      </c>
      <c r="EM28" s="546" t="s">
        <v>78</v>
      </c>
      <c r="EN28" s="546" t="s">
        <v>78</v>
      </c>
      <c r="EO28" s="546" t="s">
        <v>78</v>
      </c>
      <c r="EP28" s="546" t="s">
        <v>560</v>
      </c>
      <c r="EQ28" s="546" t="s">
        <v>1167</v>
      </c>
      <c r="ER28" s="546" t="s">
        <v>89</v>
      </c>
      <c r="ES28" s="546" t="s">
        <v>96</v>
      </c>
      <c r="ET28" s="546" t="s">
        <v>78</v>
      </c>
      <c r="EU28" s="546" t="s">
        <v>1168</v>
      </c>
      <c r="EV28" s="546" t="s">
        <v>89</v>
      </c>
      <c r="EW28" s="546" t="s">
        <v>551</v>
      </c>
      <c r="EX28" s="546" t="s">
        <v>551</v>
      </c>
      <c r="EY28" s="546" t="s">
        <v>551</v>
      </c>
      <c r="EZ28" s="546" t="s">
        <v>551</v>
      </c>
      <c r="FA28" s="546" t="s">
        <v>551</v>
      </c>
      <c r="FB28" s="546" t="s">
        <v>551</v>
      </c>
      <c r="FC28" s="546" t="s">
        <v>551</v>
      </c>
      <c r="FD28" s="546" t="s">
        <v>551</v>
      </c>
      <c r="FE28" s="546" t="s">
        <v>551</v>
      </c>
      <c r="FF28" s="550"/>
      <c r="FG28" s="546" t="s">
        <v>89</v>
      </c>
      <c r="FH28" s="546" t="s">
        <v>551</v>
      </c>
      <c r="FI28" s="546" t="s">
        <v>551</v>
      </c>
      <c r="FJ28" s="546" t="s">
        <v>89</v>
      </c>
      <c r="FK28" s="546" t="s">
        <v>551</v>
      </c>
      <c r="FL28" s="546" t="s">
        <v>551</v>
      </c>
      <c r="FM28" s="546" t="s">
        <v>89</v>
      </c>
      <c r="FN28" s="546" t="s">
        <v>551</v>
      </c>
      <c r="FO28" s="546" t="s">
        <v>551</v>
      </c>
      <c r="FP28" s="547"/>
      <c r="FQ28" s="546" t="s">
        <v>89</v>
      </c>
      <c r="FR28" s="546" t="s">
        <v>89</v>
      </c>
      <c r="FS28" s="546" t="s">
        <v>96</v>
      </c>
      <c r="FT28" s="546" t="s">
        <v>96</v>
      </c>
      <c r="FU28" s="547"/>
      <c r="FV28" s="546" t="s">
        <v>78</v>
      </c>
      <c r="FW28" s="546" t="s">
        <v>78</v>
      </c>
      <c r="FX28" s="546" t="s">
        <v>78</v>
      </c>
      <c r="FY28" s="546" t="s">
        <v>78</v>
      </c>
      <c r="FZ28" s="546" t="s">
        <v>78</v>
      </c>
      <c r="GA28" s="546" t="s">
        <v>78</v>
      </c>
      <c r="GB28" s="546" t="s">
        <v>78</v>
      </c>
      <c r="GC28" s="546" t="s">
        <v>78</v>
      </c>
      <c r="GD28" s="546" t="s">
        <v>89</v>
      </c>
      <c r="GE28" s="546" t="s">
        <v>89</v>
      </c>
      <c r="GF28" s="546" t="s">
        <v>96</v>
      </c>
      <c r="GG28" s="546">
        <v>2011</v>
      </c>
      <c r="GH28" s="546" t="s">
        <v>1169</v>
      </c>
      <c r="GI28" s="546" t="s">
        <v>551</v>
      </c>
      <c r="GJ28" s="547"/>
      <c r="GK28" s="546">
        <v>2003</v>
      </c>
      <c r="GL28" s="546" t="s">
        <v>78</v>
      </c>
      <c r="GM28" s="546" t="s">
        <v>89</v>
      </c>
      <c r="GN28" s="546" t="s">
        <v>78</v>
      </c>
      <c r="GO28" s="546" t="s">
        <v>89</v>
      </c>
      <c r="GP28" s="546" t="s">
        <v>551</v>
      </c>
      <c r="GQ28" s="555"/>
      <c r="GR28" s="548" t="s">
        <v>89</v>
      </c>
      <c r="GS28" s="549"/>
      <c r="GT28" s="548" t="s">
        <v>89</v>
      </c>
      <c r="GU28" s="548" t="s">
        <v>96</v>
      </c>
      <c r="GV28" s="548" t="s">
        <v>89</v>
      </c>
      <c r="GW28" s="548" t="s">
        <v>89</v>
      </c>
      <c r="GX28" s="548" t="s">
        <v>89</v>
      </c>
      <c r="GY28" s="548" t="s">
        <v>89</v>
      </c>
      <c r="GZ28" s="548" t="s">
        <v>96</v>
      </c>
      <c r="HA28" s="548" t="s">
        <v>96</v>
      </c>
      <c r="HB28" s="548" t="s">
        <v>96</v>
      </c>
      <c r="HC28" s="1114" t="s">
        <v>610</v>
      </c>
      <c r="HD28" s="548" t="s">
        <v>1097</v>
      </c>
      <c r="HE28" s="549"/>
      <c r="HF28" s="548" t="s">
        <v>89</v>
      </c>
      <c r="HG28" s="548" t="s">
        <v>89</v>
      </c>
      <c r="HH28" s="551" t="s">
        <v>1170</v>
      </c>
      <c r="HI28" s="159" t="s">
        <v>497</v>
      </c>
    </row>
    <row r="29" spans="1:217" ht="39.950000000000003" customHeight="1">
      <c r="A29" s="263" t="s">
        <v>525</v>
      </c>
      <c r="B29" s="154"/>
      <c r="C29" s="536" t="s">
        <v>78</v>
      </c>
      <c r="D29" s="536" t="s">
        <v>1171</v>
      </c>
      <c r="E29" s="557"/>
      <c r="F29" s="536" t="s">
        <v>78</v>
      </c>
      <c r="G29" s="536" t="s">
        <v>1172</v>
      </c>
      <c r="H29" s="536" t="s">
        <v>78</v>
      </c>
      <c r="I29" s="536" t="s">
        <v>1173</v>
      </c>
      <c r="J29" s="536" t="s">
        <v>89</v>
      </c>
      <c r="K29" s="536" t="s">
        <v>551</v>
      </c>
      <c r="L29" s="536" t="s">
        <v>78</v>
      </c>
      <c r="M29" s="536" t="s">
        <v>707</v>
      </c>
      <c r="N29" s="536" t="s">
        <v>78</v>
      </c>
      <c r="O29" s="536" t="s">
        <v>552</v>
      </c>
      <c r="P29" s="536" t="s">
        <v>78</v>
      </c>
      <c r="Q29" s="536" t="s">
        <v>1174</v>
      </c>
      <c r="R29" s="536" t="s">
        <v>89</v>
      </c>
      <c r="S29" s="536" t="s">
        <v>551</v>
      </c>
      <c r="T29" s="536" t="s">
        <v>89</v>
      </c>
      <c r="U29" s="536" t="s">
        <v>551</v>
      </c>
      <c r="V29" s="536" t="s">
        <v>78</v>
      </c>
      <c r="W29" s="536" t="s">
        <v>1175</v>
      </c>
      <c r="X29" s="536" t="s">
        <v>91</v>
      </c>
      <c r="Y29" s="536" t="s">
        <v>89</v>
      </c>
      <c r="Z29" s="536" t="s">
        <v>78</v>
      </c>
      <c r="AA29" s="536" t="s">
        <v>1176</v>
      </c>
      <c r="AB29" s="536" t="s">
        <v>551</v>
      </c>
      <c r="AC29" s="155"/>
      <c r="AD29" s="537" t="s">
        <v>80</v>
      </c>
      <c r="AE29" s="537" t="s">
        <v>123</v>
      </c>
      <c r="AF29" s="538">
        <v>2740890</v>
      </c>
      <c r="AG29" s="535" t="s">
        <v>688</v>
      </c>
      <c r="AH29" s="535" t="s">
        <v>1177</v>
      </c>
      <c r="AI29" s="535" t="s">
        <v>78</v>
      </c>
      <c r="AJ29" s="538" t="s">
        <v>78</v>
      </c>
      <c r="AK29" s="538">
        <v>2025890</v>
      </c>
      <c r="AL29" s="537" t="s">
        <v>555</v>
      </c>
      <c r="AM29" s="537" t="s">
        <v>1178</v>
      </c>
      <c r="AN29" s="537" t="s">
        <v>551</v>
      </c>
      <c r="AO29" s="537" t="s">
        <v>78</v>
      </c>
      <c r="AP29" s="537" t="s">
        <v>78</v>
      </c>
      <c r="AQ29" s="537" t="s">
        <v>671</v>
      </c>
      <c r="AR29" s="538">
        <v>2025890</v>
      </c>
      <c r="AS29" s="538" t="s">
        <v>555</v>
      </c>
      <c r="AT29" s="538" t="s">
        <v>1179</v>
      </c>
      <c r="AU29" s="537" t="s">
        <v>551</v>
      </c>
      <c r="AV29" s="537" t="s">
        <v>551</v>
      </c>
      <c r="AW29" s="538" t="s">
        <v>551</v>
      </c>
      <c r="AX29" s="538" t="s">
        <v>551</v>
      </c>
      <c r="AY29" s="538" t="s">
        <v>555</v>
      </c>
      <c r="AZ29" s="538" t="s">
        <v>551</v>
      </c>
      <c r="BA29" s="537" t="s">
        <v>551</v>
      </c>
      <c r="BB29" s="539">
        <v>2025890</v>
      </c>
      <c r="BC29" s="537" t="s">
        <v>551</v>
      </c>
      <c r="BD29" s="540"/>
      <c r="BE29" s="537" t="s">
        <v>78</v>
      </c>
      <c r="BF29" s="538" t="s">
        <v>552</v>
      </c>
      <c r="BG29" s="538">
        <v>715000</v>
      </c>
      <c r="BH29" s="538" t="s">
        <v>555</v>
      </c>
      <c r="BI29" s="538" t="s">
        <v>1180</v>
      </c>
      <c r="BJ29" s="537" t="s">
        <v>551</v>
      </c>
      <c r="BK29" s="537" t="s">
        <v>99</v>
      </c>
      <c r="BL29" s="538" t="s">
        <v>551</v>
      </c>
      <c r="BM29" s="538" t="s">
        <v>555</v>
      </c>
      <c r="BN29" s="538" t="s">
        <v>551</v>
      </c>
      <c r="BO29" s="538" t="s">
        <v>551</v>
      </c>
      <c r="BP29" s="537" t="s">
        <v>99</v>
      </c>
      <c r="BQ29" s="538" t="s">
        <v>551</v>
      </c>
      <c r="BR29" s="538" t="s">
        <v>555</v>
      </c>
      <c r="BS29" s="538" t="s">
        <v>551</v>
      </c>
      <c r="BT29" s="538" t="s">
        <v>551</v>
      </c>
      <c r="BU29" s="539">
        <v>715000</v>
      </c>
      <c r="BV29" s="538" t="s">
        <v>903</v>
      </c>
      <c r="BW29" s="541">
        <v>0.73913582814341328</v>
      </c>
      <c r="BX29" s="537" t="s">
        <v>551</v>
      </c>
      <c r="BY29" s="541">
        <v>1</v>
      </c>
      <c r="BZ29" s="537" t="s">
        <v>551</v>
      </c>
      <c r="CA29" s="537" t="s">
        <v>551</v>
      </c>
      <c r="CB29" s="537" t="s">
        <v>551</v>
      </c>
      <c r="CC29" s="537" t="s">
        <v>77</v>
      </c>
      <c r="CD29" s="537" t="s">
        <v>1181</v>
      </c>
      <c r="CE29" s="537" t="s">
        <v>78</v>
      </c>
      <c r="CF29" s="537" t="s">
        <v>1182</v>
      </c>
      <c r="CG29" s="262"/>
      <c r="CH29" s="542"/>
      <c r="CI29" s="543" t="s">
        <v>78</v>
      </c>
      <c r="CJ29" s="543" t="s">
        <v>78</v>
      </c>
      <c r="CK29" s="543" t="s">
        <v>78</v>
      </c>
      <c r="CL29" s="543" t="s">
        <v>78</v>
      </c>
      <c r="CM29" s="543" t="s">
        <v>78</v>
      </c>
      <c r="CN29" s="543" t="s">
        <v>78</v>
      </c>
      <c r="CO29" s="543" t="s">
        <v>89</v>
      </c>
      <c r="CP29" s="543" t="s">
        <v>78</v>
      </c>
      <c r="CQ29" s="543" t="s">
        <v>78</v>
      </c>
      <c r="CR29" s="543" t="s">
        <v>78</v>
      </c>
      <c r="CS29" s="543" t="s">
        <v>89</v>
      </c>
      <c r="CT29" s="543" t="s">
        <v>551</v>
      </c>
      <c r="CU29" s="542"/>
      <c r="CV29" s="543" t="s">
        <v>78</v>
      </c>
      <c r="CW29" s="543" t="s">
        <v>89</v>
      </c>
      <c r="CX29" s="543" t="s">
        <v>78</v>
      </c>
      <c r="CY29" s="543" t="s">
        <v>89</v>
      </c>
      <c r="CZ29" s="543" t="s">
        <v>78</v>
      </c>
      <c r="DA29" s="543" t="s">
        <v>78</v>
      </c>
      <c r="DB29" s="543" t="s">
        <v>89</v>
      </c>
      <c r="DC29" s="543" t="s">
        <v>89</v>
      </c>
      <c r="DD29" s="543" t="s">
        <v>78</v>
      </c>
      <c r="DE29" s="543" t="s">
        <v>78</v>
      </c>
      <c r="DF29" s="543" t="s">
        <v>78</v>
      </c>
      <c r="DG29" s="543" t="s">
        <v>551</v>
      </c>
      <c r="DH29" s="544"/>
      <c r="DI29" s="543" t="s">
        <v>78</v>
      </c>
      <c r="DJ29" s="543" t="s">
        <v>89</v>
      </c>
      <c r="DK29" s="543" t="s">
        <v>78</v>
      </c>
      <c r="DL29" s="543" t="s">
        <v>89</v>
      </c>
      <c r="DM29" s="543" t="s">
        <v>78</v>
      </c>
      <c r="DN29" s="543" t="s">
        <v>78</v>
      </c>
      <c r="DO29" s="543" t="s">
        <v>89</v>
      </c>
      <c r="DP29" s="543" t="s">
        <v>89</v>
      </c>
      <c r="DQ29" s="543" t="s">
        <v>78</v>
      </c>
      <c r="DR29" s="543" t="s">
        <v>78</v>
      </c>
      <c r="DS29" s="543" t="s">
        <v>89</v>
      </c>
      <c r="DT29" s="543" t="s">
        <v>551</v>
      </c>
      <c r="DU29" s="544"/>
      <c r="DV29" s="543" t="s">
        <v>78</v>
      </c>
      <c r="DW29" s="543" t="s">
        <v>89</v>
      </c>
      <c r="DX29" s="543" t="s">
        <v>78</v>
      </c>
      <c r="DY29" s="543" t="s">
        <v>78</v>
      </c>
      <c r="DZ29" s="543" t="s">
        <v>78</v>
      </c>
      <c r="EA29" s="543" t="s">
        <v>78</v>
      </c>
      <c r="EB29" s="543" t="s">
        <v>89</v>
      </c>
      <c r="EC29" s="543" t="s">
        <v>89</v>
      </c>
      <c r="ED29" s="543" t="s">
        <v>78</v>
      </c>
      <c r="EE29" s="543" t="s">
        <v>78</v>
      </c>
      <c r="EF29" s="543" t="s">
        <v>89</v>
      </c>
      <c r="EG29" s="543" t="s">
        <v>551</v>
      </c>
      <c r="EH29" s="543" t="s">
        <v>551</v>
      </c>
      <c r="EI29" s="545"/>
      <c r="EJ29" s="546" t="s">
        <v>78</v>
      </c>
      <c r="EK29" s="546" t="s">
        <v>1183</v>
      </c>
      <c r="EL29" s="546" t="s">
        <v>712</v>
      </c>
      <c r="EM29" s="546" t="s">
        <v>78</v>
      </c>
      <c r="EN29" s="546" t="s">
        <v>78</v>
      </c>
      <c r="EO29" s="546" t="s">
        <v>78</v>
      </c>
      <c r="EP29" s="546" t="s">
        <v>1184</v>
      </c>
      <c r="EQ29" s="546">
        <v>0.15</v>
      </c>
      <c r="ER29" s="546" t="s">
        <v>89</v>
      </c>
      <c r="ES29" s="546" t="s">
        <v>96</v>
      </c>
      <c r="ET29" s="546" t="s">
        <v>78</v>
      </c>
      <c r="EU29" s="546" t="s">
        <v>1185</v>
      </c>
      <c r="EV29" s="546" t="s">
        <v>89</v>
      </c>
      <c r="EW29" s="546" t="s">
        <v>551</v>
      </c>
      <c r="EX29" s="546" t="s">
        <v>551</v>
      </c>
      <c r="EY29" s="546" t="s">
        <v>551</v>
      </c>
      <c r="EZ29" s="546" t="s">
        <v>551</v>
      </c>
      <c r="FA29" s="546" t="s">
        <v>551</v>
      </c>
      <c r="FB29" s="546" t="s">
        <v>551</v>
      </c>
      <c r="FC29" s="546" t="s">
        <v>551</v>
      </c>
      <c r="FD29" s="546" t="s">
        <v>551</v>
      </c>
      <c r="FE29" s="546" t="s">
        <v>551</v>
      </c>
      <c r="FF29" s="550"/>
      <c r="FG29" s="546" t="s">
        <v>89</v>
      </c>
      <c r="FH29" s="546" t="s">
        <v>551</v>
      </c>
      <c r="FI29" s="546" t="s">
        <v>551</v>
      </c>
      <c r="FJ29" s="546" t="s">
        <v>89</v>
      </c>
      <c r="FK29" s="546" t="s">
        <v>551</v>
      </c>
      <c r="FL29" s="546" t="s">
        <v>551</v>
      </c>
      <c r="FM29" s="546" t="s">
        <v>89</v>
      </c>
      <c r="FN29" s="546" t="s">
        <v>551</v>
      </c>
      <c r="FO29" s="546" t="s">
        <v>551</v>
      </c>
      <c r="FP29" s="547"/>
      <c r="FQ29" s="546" t="s">
        <v>89</v>
      </c>
      <c r="FR29" s="546" t="s">
        <v>89</v>
      </c>
      <c r="FS29" s="546" t="s">
        <v>96</v>
      </c>
      <c r="FT29" s="546" t="s">
        <v>96</v>
      </c>
      <c r="FU29" s="547"/>
      <c r="FV29" s="546" t="s">
        <v>78</v>
      </c>
      <c r="FW29" s="546" t="s">
        <v>78</v>
      </c>
      <c r="FX29" s="546" t="s">
        <v>78</v>
      </c>
      <c r="FY29" s="546" t="s">
        <v>89</v>
      </c>
      <c r="FZ29" s="546" t="s">
        <v>78</v>
      </c>
      <c r="GA29" s="546" t="s">
        <v>78</v>
      </c>
      <c r="GB29" s="546" t="s">
        <v>89</v>
      </c>
      <c r="GC29" s="546" t="s">
        <v>89</v>
      </c>
      <c r="GD29" s="546" t="s">
        <v>78</v>
      </c>
      <c r="GE29" s="546" t="s">
        <v>99</v>
      </c>
      <c r="GF29" s="546" t="s">
        <v>99</v>
      </c>
      <c r="GG29" s="546">
        <v>2011</v>
      </c>
      <c r="GH29" s="546" t="s">
        <v>1186</v>
      </c>
      <c r="GI29" s="546" t="s">
        <v>551</v>
      </c>
      <c r="GJ29" s="547"/>
      <c r="GK29" s="546">
        <v>2009</v>
      </c>
      <c r="GL29" s="546" t="s">
        <v>89</v>
      </c>
      <c r="GM29" s="546" t="s">
        <v>89</v>
      </c>
      <c r="GN29" s="546" t="s">
        <v>89</v>
      </c>
      <c r="GO29" s="546" t="s">
        <v>89</v>
      </c>
      <c r="GP29" s="546" t="s">
        <v>551</v>
      </c>
      <c r="GQ29" s="555"/>
      <c r="GR29" s="548" t="s">
        <v>89</v>
      </c>
      <c r="GS29" s="549"/>
      <c r="GT29" s="548" t="s">
        <v>89</v>
      </c>
      <c r="GU29" s="548" t="s">
        <v>96</v>
      </c>
      <c r="GV29" s="548" t="s">
        <v>89</v>
      </c>
      <c r="GW29" s="548" t="s">
        <v>96</v>
      </c>
      <c r="GX29" s="548" t="s">
        <v>89</v>
      </c>
      <c r="GY29" s="548" t="s">
        <v>89</v>
      </c>
      <c r="GZ29" s="548" t="s">
        <v>96</v>
      </c>
      <c r="HA29" s="548" t="s">
        <v>96</v>
      </c>
      <c r="HB29" s="548" t="s">
        <v>89</v>
      </c>
      <c r="HC29" s="1114" t="s">
        <v>555</v>
      </c>
      <c r="HD29" s="548" t="s">
        <v>1187</v>
      </c>
      <c r="HE29" s="549"/>
      <c r="HF29" s="548" t="s">
        <v>89</v>
      </c>
      <c r="HG29" s="548" t="s">
        <v>89</v>
      </c>
      <c r="HH29" s="551" t="s">
        <v>551</v>
      </c>
      <c r="HI29" s="1111" t="s">
        <v>502</v>
      </c>
    </row>
    <row r="30" spans="1:217" ht="39.950000000000003" customHeight="1">
      <c r="A30" s="263" t="s">
        <v>526</v>
      </c>
      <c r="B30" s="154"/>
      <c r="C30" s="536" t="s">
        <v>78</v>
      </c>
      <c r="D30" s="536" t="s">
        <v>1188</v>
      </c>
      <c r="E30" s="557"/>
      <c r="F30" s="536" t="s">
        <v>78</v>
      </c>
      <c r="G30" s="536" t="s">
        <v>1189</v>
      </c>
      <c r="H30" s="536" t="s">
        <v>78</v>
      </c>
      <c r="I30" s="536" t="s">
        <v>1190</v>
      </c>
      <c r="J30" s="536" t="s">
        <v>78</v>
      </c>
      <c r="K30" s="536" t="s">
        <v>1191</v>
      </c>
      <c r="L30" s="536" t="s">
        <v>78</v>
      </c>
      <c r="M30" s="536" t="s">
        <v>1192</v>
      </c>
      <c r="N30" s="536" t="s">
        <v>78</v>
      </c>
      <c r="O30" s="536" t="s">
        <v>552</v>
      </c>
      <c r="P30" s="536" t="s">
        <v>78</v>
      </c>
      <c r="Q30" s="536" t="s">
        <v>1193</v>
      </c>
      <c r="R30" s="536" t="s">
        <v>78</v>
      </c>
      <c r="S30" s="536" t="s">
        <v>1194</v>
      </c>
      <c r="T30" s="536" t="s">
        <v>78</v>
      </c>
      <c r="U30" s="536" t="s">
        <v>1195</v>
      </c>
      <c r="V30" s="536" t="s">
        <v>78</v>
      </c>
      <c r="W30" s="536" t="s">
        <v>1196</v>
      </c>
      <c r="X30" s="536" t="s">
        <v>82</v>
      </c>
      <c r="Y30" s="536" t="s">
        <v>89</v>
      </c>
      <c r="Z30" s="536" t="s">
        <v>78</v>
      </c>
      <c r="AA30" s="536" t="s">
        <v>1197</v>
      </c>
      <c r="AB30" s="536" t="s">
        <v>1198</v>
      </c>
      <c r="AC30" s="155"/>
      <c r="AD30" s="537" t="s">
        <v>80</v>
      </c>
      <c r="AE30" s="537" t="s">
        <v>123</v>
      </c>
      <c r="AF30" s="538">
        <v>9030358.2599999998</v>
      </c>
      <c r="AG30" s="535" t="s">
        <v>555</v>
      </c>
      <c r="AH30" s="535" t="s">
        <v>1199</v>
      </c>
      <c r="AI30" s="535" t="s">
        <v>78</v>
      </c>
      <c r="AJ30" s="538" t="s">
        <v>78</v>
      </c>
      <c r="AK30" s="538">
        <v>10700000</v>
      </c>
      <c r="AL30" s="537" t="s">
        <v>555</v>
      </c>
      <c r="AM30" s="537" t="s">
        <v>1200</v>
      </c>
      <c r="AN30" s="537" t="s">
        <v>1201</v>
      </c>
      <c r="AO30" s="537" t="s">
        <v>78</v>
      </c>
      <c r="AP30" s="537" t="s">
        <v>89</v>
      </c>
      <c r="AQ30" s="537" t="s">
        <v>96</v>
      </c>
      <c r="AR30" s="538">
        <v>0</v>
      </c>
      <c r="AS30" s="552" t="s">
        <v>555</v>
      </c>
      <c r="AT30" s="538" t="s">
        <v>1202</v>
      </c>
      <c r="AU30" s="537" t="s">
        <v>551</v>
      </c>
      <c r="AV30" s="537" t="s">
        <v>78</v>
      </c>
      <c r="AW30" s="538" t="s">
        <v>1203</v>
      </c>
      <c r="AX30" s="538">
        <v>3200000</v>
      </c>
      <c r="AY30" s="552" t="s">
        <v>555</v>
      </c>
      <c r="AZ30" s="538" t="s">
        <v>1204</v>
      </c>
      <c r="BA30" s="537" t="s">
        <v>1205</v>
      </c>
      <c r="BB30" s="539">
        <v>3200000</v>
      </c>
      <c r="BC30" s="537" t="s">
        <v>551</v>
      </c>
      <c r="BD30" s="540"/>
      <c r="BE30" s="537" t="s">
        <v>89</v>
      </c>
      <c r="BF30" s="538" t="s">
        <v>96</v>
      </c>
      <c r="BG30" s="538">
        <v>0</v>
      </c>
      <c r="BH30" s="538" t="s">
        <v>555</v>
      </c>
      <c r="BI30" s="538" t="s">
        <v>551</v>
      </c>
      <c r="BJ30" s="537" t="s">
        <v>551</v>
      </c>
      <c r="BK30" s="537" t="s">
        <v>89</v>
      </c>
      <c r="BL30" s="538">
        <v>0</v>
      </c>
      <c r="BM30" s="538" t="s">
        <v>555</v>
      </c>
      <c r="BN30" s="538" t="s">
        <v>551</v>
      </c>
      <c r="BO30" s="538" t="s">
        <v>551</v>
      </c>
      <c r="BP30" s="537" t="s">
        <v>89</v>
      </c>
      <c r="BQ30" s="538">
        <v>0</v>
      </c>
      <c r="BR30" s="538" t="s">
        <v>555</v>
      </c>
      <c r="BS30" s="538" t="s">
        <v>551</v>
      </c>
      <c r="BT30" s="538" t="s">
        <v>551</v>
      </c>
      <c r="BU30" s="539">
        <v>0</v>
      </c>
      <c r="BV30" s="538" t="s">
        <v>551</v>
      </c>
      <c r="BW30" s="541">
        <v>1</v>
      </c>
      <c r="BX30" s="537" t="s">
        <v>551</v>
      </c>
      <c r="BY30" s="541">
        <v>0.35436024882583123</v>
      </c>
      <c r="BZ30" s="537" t="s">
        <v>551</v>
      </c>
      <c r="CA30" s="537" t="s">
        <v>551</v>
      </c>
      <c r="CB30" s="537" t="s">
        <v>551</v>
      </c>
      <c r="CC30" s="537" t="s">
        <v>84</v>
      </c>
      <c r="CD30" s="537" t="s">
        <v>552</v>
      </c>
      <c r="CE30" s="537" t="s">
        <v>89</v>
      </c>
      <c r="CF30" s="537" t="s">
        <v>551</v>
      </c>
      <c r="CG30" s="262"/>
      <c r="CH30" s="542"/>
      <c r="CI30" s="543" t="s">
        <v>78</v>
      </c>
      <c r="CJ30" s="543" t="s">
        <v>78</v>
      </c>
      <c r="CK30" s="543" t="s">
        <v>78</v>
      </c>
      <c r="CL30" s="543" t="s">
        <v>78</v>
      </c>
      <c r="CM30" s="543" t="s">
        <v>78</v>
      </c>
      <c r="CN30" s="543" t="s">
        <v>78</v>
      </c>
      <c r="CO30" s="543" t="s">
        <v>78</v>
      </c>
      <c r="CP30" s="543" t="s">
        <v>78</v>
      </c>
      <c r="CQ30" s="543" t="s">
        <v>78</v>
      </c>
      <c r="CR30" s="543" t="s">
        <v>78</v>
      </c>
      <c r="CS30" s="543" t="s">
        <v>78</v>
      </c>
      <c r="CT30" s="543" t="s">
        <v>89</v>
      </c>
      <c r="CU30" s="542"/>
      <c r="CV30" s="543" t="s">
        <v>78</v>
      </c>
      <c r="CW30" s="543" t="s">
        <v>78</v>
      </c>
      <c r="CX30" s="543" t="s">
        <v>78</v>
      </c>
      <c r="CY30" s="543" t="s">
        <v>78</v>
      </c>
      <c r="CZ30" s="543" t="s">
        <v>78</v>
      </c>
      <c r="DA30" s="543" t="s">
        <v>78</v>
      </c>
      <c r="DB30" s="543" t="s">
        <v>78</v>
      </c>
      <c r="DC30" s="543" t="s">
        <v>89</v>
      </c>
      <c r="DD30" s="543" t="s">
        <v>78</v>
      </c>
      <c r="DE30" s="543" t="s">
        <v>78</v>
      </c>
      <c r="DF30" s="543" t="s">
        <v>89</v>
      </c>
      <c r="DG30" s="543" t="s">
        <v>551</v>
      </c>
      <c r="DH30" s="544"/>
      <c r="DI30" s="543" t="s">
        <v>78</v>
      </c>
      <c r="DJ30" s="543" t="s">
        <v>78</v>
      </c>
      <c r="DK30" s="543" t="s">
        <v>78</v>
      </c>
      <c r="DL30" s="543" t="s">
        <v>78</v>
      </c>
      <c r="DM30" s="543" t="s">
        <v>78</v>
      </c>
      <c r="DN30" s="543" t="s">
        <v>78</v>
      </c>
      <c r="DO30" s="543" t="s">
        <v>78</v>
      </c>
      <c r="DP30" s="543" t="s">
        <v>78</v>
      </c>
      <c r="DQ30" s="543" t="s">
        <v>78</v>
      </c>
      <c r="DR30" s="543" t="s">
        <v>78</v>
      </c>
      <c r="DS30" s="543" t="s">
        <v>78</v>
      </c>
      <c r="DT30" s="543" t="s">
        <v>551</v>
      </c>
      <c r="DU30" s="544"/>
      <c r="DV30" s="543" t="s">
        <v>78</v>
      </c>
      <c r="DW30" s="543" t="s">
        <v>78</v>
      </c>
      <c r="DX30" s="543" t="s">
        <v>78</v>
      </c>
      <c r="DY30" s="543" t="s">
        <v>78</v>
      </c>
      <c r="DZ30" s="543" t="s">
        <v>78</v>
      </c>
      <c r="EA30" s="543" t="s">
        <v>78</v>
      </c>
      <c r="EB30" s="543" t="s">
        <v>78</v>
      </c>
      <c r="EC30" s="543" t="s">
        <v>78</v>
      </c>
      <c r="ED30" s="543" t="s">
        <v>89</v>
      </c>
      <c r="EE30" s="543" t="s">
        <v>89</v>
      </c>
      <c r="EF30" s="543" t="s">
        <v>78</v>
      </c>
      <c r="EG30" s="543" t="s">
        <v>89</v>
      </c>
      <c r="EH30" s="543" t="s">
        <v>551</v>
      </c>
      <c r="EI30" s="545"/>
      <c r="EJ30" s="546" t="s">
        <v>78</v>
      </c>
      <c r="EK30" s="546" t="s">
        <v>1206</v>
      </c>
      <c r="EL30" s="546" t="s">
        <v>805</v>
      </c>
      <c r="EM30" s="546" t="s">
        <v>78</v>
      </c>
      <c r="EN30" s="546" t="s">
        <v>78</v>
      </c>
      <c r="EO30" s="546" t="s">
        <v>89</v>
      </c>
      <c r="EP30" s="546" t="s">
        <v>96</v>
      </c>
      <c r="EQ30" s="546" t="s">
        <v>96</v>
      </c>
      <c r="ER30" s="546" t="s">
        <v>89</v>
      </c>
      <c r="ES30" s="546" t="s">
        <v>96</v>
      </c>
      <c r="ET30" s="546" t="s">
        <v>78</v>
      </c>
      <c r="EU30" s="546" t="s">
        <v>1207</v>
      </c>
      <c r="EV30" s="546" t="s">
        <v>78</v>
      </c>
      <c r="EW30" s="546" t="s">
        <v>623</v>
      </c>
      <c r="EX30" s="546" t="s">
        <v>1208</v>
      </c>
      <c r="EY30" s="546" t="s">
        <v>1209</v>
      </c>
      <c r="EZ30" s="546" t="s">
        <v>1210</v>
      </c>
      <c r="FA30" s="546" t="s">
        <v>1211</v>
      </c>
      <c r="FB30" s="546" t="s">
        <v>1212</v>
      </c>
      <c r="FC30" s="546" t="s">
        <v>830</v>
      </c>
      <c r="FD30" s="546" t="s">
        <v>1213</v>
      </c>
      <c r="FE30" s="546" t="s">
        <v>1214</v>
      </c>
      <c r="FF30" s="550"/>
      <c r="FG30" s="546" t="s">
        <v>89</v>
      </c>
      <c r="FH30" s="546" t="s">
        <v>551</v>
      </c>
      <c r="FI30" s="546" t="s">
        <v>551</v>
      </c>
      <c r="FJ30" s="546" t="s">
        <v>89</v>
      </c>
      <c r="FK30" s="546" t="s">
        <v>551</v>
      </c>
      <c r="FL30" s="546" t="s">
        <v>551</v>
      </c>
      <c r="FM30" s="546" t="s">
        <v>89</v>
      </c>
      <c r="FN30" s="546" t="s">
        <v>551</v>
      </c>
      <c r="FO30" s="546" t="s">
        <v>551</v>
      </c>
      <c r="FP30" s="547"/>
      <c r="FQ30" s="546" t="s">
        <v>89</v>
      </c>
      <c r="FR30" s="546" t="s">
        <v>89</v>
      </c>
      <c r="FS30" s="546" t="s">
        <v>96</v>
      </c>
      <c r="FT30" s="546" t="s">
        <v>96</v>
      </c>
      <c r="FU30" s="547"/>
      <c r="FV30" s="546" t="s">
        <v>78</v>
      </c>
      <c r="FW30" s="546" t="s">
        <v>78</v>
      </c>
      <c r="FX30" s="546" t="s">
        <v>78</v>
      </c>
      <c r="FY30" s="546" t="s">
        <v>78</v>
      </c>
      <c r="FZ30" s="546" t="s">
        <v>78</v>
      </c>
      <c r="GA30" s="546" t="s">
        <v>78</v>
      </c>
      <c r="GB30" s="546" t="s">
        <v>78</v>
      </c>
      <c r="GC30" s="546" t="s">
        <v>89</v>
      </c>
      <c r="GD30" s="546" t="s">
        <v>99</v>
      </c>
      <c r="GE30" s="546" t="s">
        <v>99</v>
      </c>
      <c r="GF30" s="546" t="s">
        <v>99</v>
      </c>
      <c r="GG30" s="546">
        <v>2010</v>
      </c>
      <c r="GH30" s="546" t="s">
        <v>1215</v>
      </c>
      <c r="GI30" s="546" t="s">
        <v>551</v>
      </c>
      <c r="GJ30" s="547"/>
      <c r="GK30" s="546">
        <v>2004</v>
      </c>
      <c r="GL30" s="546" t="s">
        <v>89</v>
      </c>
      <c r="GM30" s="546" t="s">
        <v>89</v>
      </c>
      <c r="GN30" s="546" t="s">
        <v>89</v>
      </c>
      <c r="GO30" s="546" t="s">
        <v>89</v>
      </c>
      <c r="GP30" s="546" t="s">
        <v>551</v>
      </c>
      <c r="GQ30" s="555"/>
      <c r="GR30" s="548" t="s">
        <v>78</v>
      </c>
      <c r="GS30" s="549"/>
      <c r="GT30" s="548" t="s">
        <v>89</v>
      </c>
      <c r="GU30" s="548" t="s">
        <v>78</v>
      </c>
      <c r="GV30" s="548" t="s">
        <v>78</v>
      </c>
      <c r="GW30" s="548" t="s">
        <v>78</v>
      </c>
      <c r="GX30" s="548" t="s">
        <v>78</v>
      </c>
      <c r="GY30" s="548" t="s">
        <v>78</v>
      </c>
      <c r="GZ30" s="548" t="s">
        <v>78</v>
      </c>
      <c r="HA30" s="548" t="s">
        <v>96</v>
      </c>
      <c r="HB30" s="548" t="s">
        <v>96</v>
      </c>
      <c r="HC30" s="548" t="s">
        <v>555</v>
      </c>
      <c r="HD30" s="548" t="s">
        <v>1146</v>
      </c>
      <c r="HE30" s="549"/>
      <c r="HF30" s="548" t="s">
        <v>78</v>
      </c>
      <c r="HG30" s="548" t="s">
        <v>78</v>
      </c>
      <c r="HH30" s="551" t="s">
        <v>1216</v>
      </c>
      <c r="HI30" s="156" t="s">
        <v>504</v>
      </c>
    </row>
    <row r="31" spans="1:217" ht="39.950000000000003" customHeight="1">
      <c r="A31" s="263" t="s">
        <v>527</v>
      </c>
      <c r="B31" s="154"/>
      <c r="C31" s="536" t="s">
        <v>78</v>
      </c>
      <c r="D31" s="536" t="s">
        <v>1217</v>
      </c>
      <c r="E31" s="557"/>
      <c r="F31" s="536" t="s">
        <v>78</v>
      </c>
      <c r="G31" s="536" t="s">
        <v>1218</v>
      </c>
      <c r="H31" s="536" t="s">
        <v>78</v>
      </c>
      <c r="I31" s="536" t="s">
        <v>1219</v>
      </c>
      <c r="J31" s="536" t="s">
        <v>89</v>
      </c>
      <c r="K31" s="536" t="s">
        <v>551</v>
      </c>
      <c r="L31" s="536" t="s">
        <v>78</v>
      </c>
      <c r="M31" s="536" t="s">
        <v>1220</v>
      </c>
      <c r="N31" s="536" t="s">
        <v>78</v>
      </c>
      <c r="O31" s="536" t="s">
        <v>552</v>
      </c>
      <c r="P31" s="536" t="s">
        <v>78</v>
      </c>
      <c r="Q31" s="536" t="s">
        <v>1221</v>
      </c>
      <c r="R31" s="536" t="s">
        <v>89</v>
      </c>
      <c r="S31" s="536" t="s">
        <v>551</v>
      </c>
      <c r="T31" s="536" t="s">
        <v>78</v>
      </c>
      <c r="U31" s="536" t="s">
        <v>1222</v>
      </c>
      <c r="V31" s="536" t="s">
        <v>551</v>
      </c>
      <c r="W31" s="536" t="s">
        <v>551</v>
      </c>
      <c r="X31" s="536" t="s">
        <v>76</v>
      </c>
      <c r="Y31" s="536" t="s">
        <v>78</v>
      </c>
      <c r="Z31" s="536" t="s">
        <v>89</v>
      </c>
      <c r="AA31" s="536" t="s">
        <v>96</v>
      </c>
      <c r="AB31" s="536" t="s">
        <v>96</v>
      </c>
      <c r="AC31" s="155"/>
      <c r="AD31" s="537" t="s">
        <v>104</v>
      </c>
      <c r="AE31" s="537" t="s">
        <v>102</v>
      </c>
      <c r="AF31" s="538">
        <v>24000000</v>
      </c>
      <c r="AG31" s="535" t="s">
        <v>1223</v>
      </c>
      <c r="AH31" s="535" t="s">
        <v>637</v>
      </c>
      <c r="AI31" s="535" t="s">
        <v>78</v>
      </c>
      <c r="AJ31" s="538" t="s">
        <v>78</v>
      </c>
      <c r="AK31" s="538">
        <v>5200000</v>
      </c>
      <c r="AL31" s="537" t="s">
        <v>610</v>
      </c>
      <c r="AM31" s="537" t="s">
        <v>1224</v>
      </c>
      <c r="AN31" s="537" t="s">
        <v>551</v>
      </c>
      <c r="AO31" s="537" t="s">
        <v>78</v>
      </c>
      <c r="AP31" s="537" t="s">
        <v>78</v>
      </c>
      <c r="AQ31" s="537" t="s">
        <v>671</v>
      </c>
      <c r="AR31" s="538">
        <v>3500000</v>
      </c>
      <c r="AS31" s="538" t="s">
        <v>610</v>
      </c>
      <c r="AT31" s="538" t="s">
        <v>1225</v>
      </c>
      <c r="AU31" s="537" t="s">
        <v>551</v>
      </c>
      <c r="AV31" s="537" t="s">
        <v>89</v>
      </c>
      <c r="AW31" s="538" t="s">
        <v>96</v>
      </c>
      <c r="AX31" s="538">
        <v>0</v>
      </c>
      <c r="AY31" s="538" t="s">
        <v>610</v>
      </c>
      <c r="AZ31" s="538" t="s">
        <v>551</v>
      </c>
      <c r="BA31" s="537" t="s">
        <v>551</v>
      </c>
      <c r="BB31" s="539">
        <v>3500000</v>
      </c>
      <c r="BC31" s="537" t="s">
        <v>551</v>
      </c>
      <c r="BD31" s="540"/>
      <c r="BE31" s="537" t="s">
        <v>78</v>
      </c>
      <c r="BF31" s="538" t="s">
        <v>606</v>
      </c>
      <c r="BG31" s="538">
        <v>19000000</v>
      </c>
      <c r="BH31" s="538" t="s">
        <v>610</v>
      </c>
      <c r="BI31" s="538" t="s">
        <v>1226</v>
      </c>
      <c r="BJ31" s="537" t="s">
        <v>551</v>
      </c>
      <c r="BK31" s="537" t="s">
        <v>89</v>
      </c>
      <c r="BL31" s="538">
        <v>0</v>
      </c>
      <c r="BM31" s="538" t="s">
        <v>610</v>
      </c>
      <c r="BN31" s="538" t="s">
        <v>551</v>
      </c>
      <c r="BO31" s="538" t="s">
        <v>551</v>
      </c>
      <c r="BP31" s="537" t="s">
        <v>89</v>
      </c>
      <c r="BQ31" s="538">
        <v>0</v>
      </c>
      <c r="BR31" s="538" t="s">
        <v>610</v>
      </c>
      <c r="BS31" s="538" t="s">
        <v>551</v>
      </c>
      <c r="BT31" s="538" t="s">
        <v>551</v>
      </c>
      <c r="BU31" s="539">
        <v>19000000</v>
      </c>
      <c r="BV31" s="538" t="s">
        <v>551</v>
      </c>
      <c r="BW31" s="541">
        <v>0.15555555555555556</v>
      </c>
      <c r="BX31" s="537" t="s">
        <v>551</v>
      </c>
      <c r="BY31" s="541">
        <v>0.9375</v>
      </c>
      <c r="BZ31" s="537" t="s">
        <v>551</v>
      </c>
      <c r="CA31" s="537" t="s">
        <v>551</v>
      </c>
      <c r="CB31" s="537" t="s">
        <v>551</v>
      </c>
      <c r="CC31" s="537" t="s">
        <v>84</v>
      </c>
      <c r="CD31" s="537" t="s">
        <v>552</v>
      </c>
      <c r="CE31" s="537" t="s">
        <v>89</v>
      </c>
      <c r="CF31" s="537" t="s">
        <v>551</v>
      </c>
      <c r="CG31" s="262"/>
      <c r="CH31" s="542"/>
      <c r="CI31" s="543" t="s">
        <v>78</v>
      </c>
      <c r="CJ31" s="543" t="s">
        <v>78</v>
      </c>
      <c r="CK31" s="543" t="s">
        <v>78</v>
      </c>
      <c r="CL31" s="543" t="s">
        <v>78</v>
      </c>
      <c r="CM31" s="543" t="s">
        <v>78</v>
      </c>
      <c r="CN31" s="543" t="s">
        <v>78</v>
      </c>
      <c r="CO31" s="543" t="s">
        <v>89</v>
      </c>
      <c r="CP31" s="543" t="s">
        <v>78</v>
      </c>
      <c r="CQ31" s="543" t="s">
        <v>78</v>
      </c>
      <c r="CR31" s="543" t="s">
        <v>78</v>
      </c>
      <c r="CS31" s="543" t="s">
        <v>89</v>
      </c>
      <c r="CT31" s="543" t="s">
        <v>551</v>
      </c>
      <c r="CU31" s="542"/>
      <c r="CV31" s="543" t="s">
        <v>78</v>
      </c>
      <c r="CW31" s="543" t="s">
        <v>78</v>
      </c>
      <c r="CX31" s="543" t="s">
        <v>78</v>
      </c>
      <c r="CY31" s="543" t="s">
        <v>78</v>
      </c>
      <c r="CZ31" s="543" t="s">
        <v>78</v>
      </c>
      <c r="DA31" s="543" t="s">
        <v>78</v>
      </c>
      <c r="DB31" s="543" t="s">
        <v>89</v>
      </c>
      <c r="DC31" s="543" t="s">
        <v>78</v>
      </c>
      <c r="DD31" s="543" t="s">
        <v>78</v>
      </c>
      <c r="DE31" s="543" t="s">
        <v>78</v>
      </c>
      <c r="DF31" s="543" t="s">
        <v>89</v>
      </c>
      <c r="DG31" s="543" t="s">
        <v>551</v>
      </c>
      <c r="DH31" s="544"/>
      <c r="DI31" s="543" t="s">
        <v>78</v>
      </c>
      <c r="DJ31" s="543" t="s">
        <v>89</v>
      </c>
      <c r="DK31" s="543" t="s">
        <v>78</v>
      </c>
      <c r="DL31" s="543" t="s">
        <v>78</v>
      </c>
      <c r="DM31" s="543" t="s">
        <v>78</v>
      </c>
      <c r="DN31" s="543" t="s">
        <v>78</v>
      </c>
      <c r="DO31" s="543" t="s">
        <v>78</v>
      </c>
      <c r="DP31" s="543" t="s">
        <v>78</v>
      </c>
      <c r="DQ31" s="543" t="s">
        <v>78</v>
      </c>
      <c r="DR31" s="543" t="s">
        <v>78</v>
      </c>
      <c r="DS31" s="543" t="s">
        <v>78</v>
      </c>
      <c r="DT31" s="543" t="s">
        <v>551</v>
      </c>
      <c r="DU31" s="544"/>
      <c r="DV31" s="543" t="s">
        <v>78</v>
      </c>
      <c r="DW31" s="543" t="s">
        <v>89</v>
      </c>
      <c r="DX31" s="543" t="s">
        <v>78</v>
      </c>
      <c r="DY31" s="543" t="s">
        <v>89</v>
      </c>
      <c r="DZ31" s="543" t="s">
        <v>78</v>
      </c>
      <c r="EA31" s="543" t="s">
        <v>78</v>
      </c>
      <c r="EB31" s="543" t="s">
        <v>89</v>
      </c>
      <c r="EC31" s="543" t="s">
        <v>78</v>
      </c>
      <c r="ED31" s="543" t="s">
        <v>89</v>
      </c>
      <c r="EE31" s="543" t="s">
        <v>78</v>
      </c>
      <c r="EF31" s="543" t="s">
        <v>78</v>
      </c>
      <c r="EG31" s="543" t="s">
        <v>551</v>
      </c>
      <c r="EH31" s="543" t="s">
        <v>551</v>
      </c>
      <c r="EI31" s="545"/>
      <c r="EJ31" s="546" t="s">
        <v>78</v>
      </c>
      <c r="EK31" s="546" t="s">
        <v>975</v>
      </c>
      <c r="EL31" s="546" t="s">
        <v>1227</v>
      </c>
      <c r="EM31" s="546" t="s">
        <v>78</v>
      </c>
      <c r="EN31" s="546" t="s">
        <v>99</v>
      </c>
      <c r="EO31" s="546" t="s">
        <v>78</v>
      </c>
      <c r="EP31" s="546" t="s">
        <v>1228</v>
      </c>
      <c r="EQ31" s="546" t="s">
        <v>1229</v>
      </c>
      <c r="ER31" s="546" t="s">
        <v>89</v>
      </c>
      <c r="ES31" s="546" t="s">
        <v>96</v>
      </c>
      <c r="ET31" s="546" t="s">
        <v>78</v>
      </c>
      <c r="EU31" s="546" t="s">
        <v>1230</v>
      </c>
      <c r="EV31" s="546" t="s">
        <v>78</v>
      </c>
      <c r="EW31" s="546" t="s">
        <v>1231</v>
      </c>
      <c r="EX31" s="546" t="s">
        <v>1232</v>
      </c>
      <c r="EY31" s="546" t="s">
        <v>1232</v>
      </c>
      <c r="EZ31" s="546" t="s">
        <v>551</v>
      </c>
      <c r="FA31" s="546" t="s">
        <v>551</v>
      </c>
      <c r="FB31" s="546" t="s">
        <v>551</v>
      </c>
      <c r="FC31" s="546" t="s">
        <v>551</v>
      </c>
      <c r="FD31" s="546" t="s">
        <v>551</v>
      </c>
      <c r="FE31" s="546" t="s">
        <v>551</v>
      </c>
      <c r="FF31" s="550"/>
      <c r="FG31" s="546" t="s">
        <v>78</v>
      </c>
      <c r="FH31" s="546" t="s">
        <v>1233</v>
      </c>
      <c r="FI31" s="546" t="s">
        <v>99</v>
      </c>
      <c r="FJ31" s="546" t="s">
        <v>89</v>
      </c>
      <c r="FK31" s="546" t="s">
        <v>551</v>
      </c>
      <c r="FL31" s="546" t="s">
        <v>551</v>
      </c>
      <c r="FM31" s="546" t="s">
        <v>99</v>
      </c>
      <c r="FN31" s="546" t="s">
        <v>551</v>
      </c>
      <c r="FO31" s="546" t="s">
        <v>551</v>
      </c>
      <c r="FP31" s="547"/>
      <c r="FQ31" s="546" t="s">
        <v>89</v>
      </c>
      <c r="FR31" s="546" t="s">
        <v>78</v>
      </c>
      <c r="FS31" s="546" t="s">
        <v>78</v>
      </c>
      <c r="FT31" s="546" t="s">
        <v>1234</v>
      </c>
      <c r="FU31" s="547"/>
      <c r="FV31" s="546" t="s">
        <v>78</v>
      </c>
      <c r="FW31" s="546" t="s">
        <v>78</v>
      </c>
      <c r="FX31" s="546" t="s">
        <v>78</v>
      </c>
      <c r="FY31" s="546" t="s">
        <v>78</v>
      </c>
      <c r="FZ31" s="546" t="s">
        <v>78</v>
      </c>
      <c r="GA31" s="546" t="s">
        <v>78</v>
      </c>
      <c r="GB31" s="546" t="s">
        <v>89</v>
      </c>
      <c r="GC31" s="546" t="s">
        <v>78</v>
      </c>
      <c r="GD31" s="546" t="s">
        <v>89</v>
      </c>
      <c r="GE31" s="546" t="s">
        <v>99</v>
      </c>
      <c r="GF31" s="546" t="s">
        <v>99</v>
      </c>
      <c r="GG31" s="546">
        <v>2007</v>
      </c>
      <c r="GH31" s="546" t="s">
        <v>1235</v>
      </c>
      <c r="GI31" s="546" t="s">
        <v>551</v>
      </c>
      <c r="GJ31" s="547"/>
      <c r="GK31" s="546">
        <v>2004</v>
      </c>
      <c r="GL31" s="546" t="s">
        <v>78</v>
      </c>
      <c r="GM31" s="546" t="s">
        <v>78</v>
      </c>
      <c r="GN31" s="546" t="s">
        <v>78</v>
      </c>
      <c r="GO31" s="546" t="s">
        <v>89</v>
      </c>
      <c r="GP31" s="546" t="s">
        <v>551</v>
      </c>
      <c r="GQ31" s="555"/>
      <c r="GR31" s="548" t="s">
        <v>78</v>
      </c>
      <c r="GS31" s="549"/>
      <c r="GT31" s="548" t="s">
        <v>89</v>
      </c>
      <c r="GU31" s="548" t="s">
        <v>89</v>
      </c>
      <c r="GV31" s="548" t="s">
        <v>89</v>
      </c>
      <c r="GW31" s="548" t="s">
        <v>78</v>
      </c>
      <c r="GX31" s="548" t="s">
        <v>89</v>
      </c>
      <c r="GY31" s="548" t="s">
        <v>89</v>
      </c>
      <c r="GZ31" s="548" t="s">
        <v>96</v>
      </c>
      <c r="HA31" s="548" t="s">
        <v>89</v>
      </c>
      <c r="HB31" s="548" t="s">
        <v>96</v>
      </c>
      <c r="HC31" s="1114" t="s">
        <v>555</v>
      </c>
      <c r="HD31" s="548" t="s">
        <v>1236</v>
      </c>
      <c r="HE31" s="549"/>
      <c r="HF31" s="548" t="s">
        <v>78</v>
      </c>
      <c r="HG31" s="548" t="s">
        <v>89</v>
      </c>
      <c r="HH31" s="551" t="s">
        <v>1237</v>
      </c>
      <c r="HI31" s="159" t="s">
        <v>497</v>
      </c>
    </row>
    <row r="32" spans="1:217" ht="39.950000000000003" customHeight="1">
      <c r="A32" s="263" t="s">
        <v>528</v>
      </c>
      <c r="B32" s="154"/>
      <c r="C32" s="536" t="s">
        <v>78</v>
      </c>
      <c r="D32" s="536" t="s">
        <v>1238</v>
      </c>
      <c r="E32" s="557"/>
      <c r="F32" s="536" t="s">
        <v>78</v>
      </c>
      <c r="G32" s="536" t="s">
        <v>917</v>
      </c>
      <c r="H32" s="536" t="s">
        <v>78</v>
      </c>
      <c r="I32" s="536" t="s">
        <v>1239</v>
      </c>
      <c r="J32" s="536" t="s">
        <v>89</v>
      </c>
      <c r="K32" s="536" t="s">
        <v>551</v>
      </c>
      <c r="L32" s="536" t="s">
        <v>78</v>
      </c>
      <c r="M32" s="536" t="s">
        <v>606</v>
      </c>
      <c r="N32" s="536" t="s">
        <v>78</v>
      </c>
      <c r="O32" s="536" t="s">
        <v>700</v>
      </c>
      <c r="P32" s="536" t="s">
        <v>78</v>
      </c>
      <c r="Q32" s="536" t="s">
        <v>1240</v>
      </c>
      <c r="R32" s="536" t="s">
        <v>78</v>
      </c>
      <c r="S32" s="536" t="s">
        <v>943</v>
      </c>
      <c r="T32" s="536" t="s">
        <v>89</v>
      </c>
      <c r="U32" s="536" t="s">
        <v>551</v>
      </c>
      <c r="V32" s="536" t="s">
        <v>78</v>
      </c>
      <c r="W32" s="536" t="s">
        <v>1241</v>
      </c>
      <c r="X32" s="536" t="s">
        <v>94</v>
      </c>
      <c r="Y32" s="536" t="s">
        <v>78</v>
      </c>
      <c r="Z32" s="536" t="s">
        <v>78</v>
      </c>
      <c r="AA32" s="536" t="s">
        <v>1242</v>
      </c>
      <c r="AB32" s="536" t="s">
        <v>1243</v>
      </c>
      <c r="AC32" s="155"/>
      <c r="AD32" s="537" t="s">
        <v>119</v>
      </c>
      <c r="AE32" s="537" t="s">
        <v>116</v>
      </c>
      <c r="AF32" s="538">
        <v>582196</v>
      </c>
      <c r="AG32" s="535" t="s">
        <v>704</v>
      </c>
      <c r="AH32" s="535" t="s">
        <v>1244</v>
      </c>
      <c r="AI32" s="535" t="s">
        <v>78</v>
      </c>
      <c r="AJ32" s="538" t="s">
        <v>78</v>
      </c>
      <c r="AK32" s="538">
        <v>582196</v>
      </c>
      <c r="AL32" s="537" t="s">
        <v>555</v>
      </c>
      <c r="AM32" s="537" t="s">
        <v>1245</v>
      </c>
      <c r="AN32" s="537" t="s">
        <v>1246</v>
      </c>
      <c r="AO32" s="537" t="s">
        <v>78</v>
      </c>
      <c r="AP32" s="537" t="s">
        <v>78</v>
      </c>
      <c r="AQ32" s="537" t="s">
        <v>1247</v>
      </c>
      <c r="AR32" s="538">
        <v>582196</v>
      </c>
      <c r="AS32" s="538" t="s">
        <v>555</v>
      </c>
      <c r="AT32" s="538" t="s">
        <v>1248</v>
      </c>
      <c r="AU32" s="537" t="s">
        <v>551</v>
      </c>
      <c r="AV32" s="537" t="s">
        <v>89</v>
      </c>
      <c r="AW32" s="538" t="s">
        <v>96</v>
      </c>
      <c r="AX32" s="538">
        <v>0</v>
      </c>
      <c r="AY32" s="538" t="s">
        <v>555</v>
      </c>
      <c r="AZ32" s="538" t="s">
        <v>551</v>
      </c>
      <c r="BA32" s="537" t="s">
        <v>551</v>
      </c>
      <c r="BB32" s="539">
        <v>582196</v>
      </c>
      <c r="BC32" s="537" t="s">
        <v>551</v>
      </c>
      <c r="BD32" s="540"/>
      <c r="BE32" s="537" t="s">
        <v>89</v>
      </c>
      <c r="BF32" s="538" t="s">
        <v>96</v>
      </c>
      <c r="BG32" s="538">
        <v>0</v>
      </c>
      <c r="BH32" s="538" t="s">
        <v>555</v>
      </c>
      <c r="BI32" s="538" t="s">
        <v>551</v>
      </c>
      <c r="BJ32" s="537" t="s">
        <v>551</v>
      </c>
      <c r="BK32" s="537" t="s">
        <v>89</v>
      </c>
      <c r="BL32" s="538">
        <v>0</v>
      </c>
      <c r="BM32" s="538" t="s">
        <v>555</v>
      </c>
      <c r="BN32" s="538" t="s">
        <v>551</v>
      </c>
      <c r="BO32" s="538" t="s">
        <v>551</v>
      </c>
      <c r="BP32" s="537" t="s">
        <v>89</v>
      </c>
      <c r="BQ32" s="538">
        <v>0</v>
      </c>
      <c r="BR32" s="538" t="s">
        <v>555</v>
      </c>
      <c r="BS32" s="538" t="s">
        <v>551</v>
      </c>
      <c r="BT32" s="538" t="s">
        <v>551</v>
      </c>
      <c r="BU32" s="539">
        <v>0</v>
      </c>
      <c r="BV32" s="538" t="s">
        <v>551</v>
      </c>
      <c r="BW32" s="541">
        <v>1</v>
      </c>
      <c r="BX32" s="537" t="s">
        <v>551</v>
      </c>
      <c r="BY32" s="541">
        <v>1</v>
      </c>
      <c r="BZ32" s="537" t="s">
        <v>551</v>
      </c>
      <c r="CA32" s="537" t="s">
        <v>551</v>
      </c>
      <c r="CB32" s="537" t="s">
        <v>551</v>
      </c>
      <c r="CC32" s="537" t="s">
        <v>84</v>
      </c>
      <c r="CD32" s="537" t="s">
        <v>552</v>
      </c>
      <c r="CE32" s="537" t="s">
        <v>89</v>
      </c>
      <c r="CF32" s="537" t="s">
        <v>551</v>
      </c>
      <c r="CG32" s="262"/>
      <c r="CH32" s="542"/>
      <c r="CI32" s="543" t="s">
        <v>78</v>
      </c>
      <c r="CJ32" s="543" t="s">
        <v>78</v>
      </c>
      <c r="CK32" s="543" t="s">
        <v>78</v>
      </c>
      <c r="CL32" s="543" t="s">
        <v>89</v>
      </c>
      <c r="CM32" s="543" t="s">
        <v>78</v>
      </c>
      <c r="CN32" s="543" t="s">
        <v>78</v>
      </c>
      <c r="CO32" s="543" t="s">
        <v>89</v>
      </c>
      <c r="CP32" s="543" t="s">
        <v>78</v>
      </c>
      <c r="CQ32" s="543" t="s">
        <v>78</v>
      </c>
      <c r="CR32" s="543" t="s">
        <v>78</v>
      </c>
      <c r="CS32" s="543" t="s">
        <v>89</v>
      </c>
      <c r="CT32" s="543" t="s">
        <v>1249</v>
      </c>
      <c r="CU32" s="542"/>
      <c r="CV32" s="543" t="s">
        <v>78</v>
      </c>
      <c r="CW32" s="543" t="s">
        <v>89</v>
      </c>
      <c r="CX32" s="543" t="s">
        <v>78</v>
      </c>
      <c r="CY32" s="543" t="s">
        <v>89</v>
      </c>
      <c r="CZ32" s="543" t="s">
        <v>78</v>
      </c>
      <c r="DA32" s="543" t="s">
        <v>78</v>
      </c>
      <c r="DB32" s="543" t="s">
        <v>89</v>
      </c>
      <c r="DC32" s="543" t="s">
        <v>78</v>
      </c>
      <c r="DD32" s="543" t="s">
        <v>78</v>
      </c>
      <c r="DE32" s="543" t="s">
        <v>78</v>
      </c>
      <c r="DF32" s="543" t="s">
        <v>89</v>
      </c>
      <c r="DG32" s="543" t="s">
        <v>551</v>
      </c>
      <c r="DH32" s="544"/>
      <c r="DI32" s="543" t="s">
        <v>78</v>
      </c>
      <c r="DJ32" s="543" t="s">
        <v>78</v>
      </c>
      <c r="DK32" s="543" t="s">
        <v>78</v>
      </c>
      <c r="DL32" s="543" t="s">
        <v>89</v>
      </c>
      <c r="DM32" s="543" t="s">
        <v>78</v>
      </c>
      <c r="DN32" s="543" t="s">
        <v>78</v>
      </c>
      <c r="DO32" s="543" t="s">
        <v>89</v>
      </c>
      <c r="DP32" s="543" t="s">
        <v>89</v>
      </c>
      <c r="DQ32" s="543" t="s">
        <v>78</v>
      </c>
      <c r="DR32" s="543" t="s">
        <v>78</v>
      </c>
      <c r="DS32" s="543" t="s">
        <v>89</v>
      </c>
      <c r="DT32" s="543" t="s">
        <v>1250</v>
      </c>
      <c r="DU32" s="544"/>
      <c r="DV32" s="543" t="s">
        <v>78</v>
      </c>
      <c r="DW32" s="543" t="s">
        <v>89</v>
      </c>
      <c r="DX32" s="543" t="s">
        <v>89</v>
      </c>
      <c r="DY32" s="543" t="s">
        <v>89</v>
      </c>
      <c r="DZ32" s="543" t="s">
        <v>89</v>
      </c>
      <c r="EA32" s="543" t="s">
        <v>78</v>
      </c>
      <c r="EB32" s="543" t="s">
        <v>89</v>
      </c>
      <c r="EC32" s="543" t="s">
        <v>78</v>
      </c>
      <c r="ED32" s="543" t="s">
        <v>89</v>
      </c>
      <c r="EE32" s="543" t="s">
        <v>89</v>
      </c>
      <c r="EF32" s="543" t="s">
        <v>89</v>
      </c>
      <c r="EG32" s="543" t="s">
        <v>551</v>
      </c>
      <c r="EH32" s="543" t="s">
        <v>551</v>
      </c>
      <c r="EI32" s="545"/>
      <c r="EJ32" s="546" t="s">
        <v>78</v>
      </c>
      <c r="EK32" s="546" t="s">
        <v>1251</v>
      </c>
      <c r="EL32" s="546" t="s">
        <v>805</v>
      </c>
      <c r="EM32" s="546" t="s">
        <v>89</v>
      </c>
      <c r="EN32" s="546" t="s">
        <v>78</v>
      </c>
      <c r="EO32" s="546" t="s">
        <v>78</v>
      </c>
      <c r="EP32" s="546" t="s">
        <v>1252</v>
      </c>
      <c r="EQ32" s="546" t="s">
        <v>1253</v>
      </c>
      <c r="ER32" s="546" t="s">
        <v>89</v>
      </c>
      <c r="ES32" s="546" t="s">
        <v>96</v>
      </c>
      <c r="ET32" s="546" t="s">
        <v>99</v>
      </c>
      <c r="EU32" s="546" t="s">
        <v>99</v>
      </c>
      <c r="EV32" s="546" t="s">
        <v>89</v>
      </c>
      <c r="EW32" s="546" t="s">
        <v>551</v>
      </c>
      <c r="EX32" s="546" t="s">
        <v>551</v>
      </c>
      <c r="EY32" s="546" t="s">
        <v>551</v>
      </c>
      <c r="EZ32" s="546" t="s">
        <v>551</v>
      </c>
      <c r="FA32" s="546" t="s">
        <v>551</v>
      </c>
      <c r="FB32" s="546" t="s">
        <v>551</v>
      </c>
      <c r="FC32" s="546" t="s">
        <v>551</v>
      </c>
      <c r="FD32" s="546" t="s">
        <v>551</v>
      </c>
      <c r="FE32" s="546" t="s">
        <v>551</v>
      </c>
      <c r="FF32" s="550"/>
      <c r="FG32" s="546" t="s">
        <v>89</v>
      </c>
      <c r="FH32" s="546" t="s">
        <v>551</v>
      </c>
      <c r="FI32" s="546" t="s">
        <v>551</v>
      </c>
      <c r="FJ32" s="546" t="s">
        <v>89</v>
      </c>
      <c r="FK32" s="546" t="s">
        <v>551</v>
      </c>
      <c r="FL32" s="546" t="s">
        <v>551</v>
      </c>
      <c r="FM32" s="546" t="s">
        <v>89</v>
      </c>
      <c r="FN32" s="546" t="s">
        <v>551</v>
      </c>
      <c r="FO32" s="546" t="s">
        <v>551</v>
      </c>
      <c r="FP32" s="547"/>
      <c r="FQ32" s="546" t="s">
        <v>89</v>
      </c>
      <c r="FR32" s="546" t="s">
        <v>89</v>
      </c>
      <c r="FS32" s="546" t="s">
        <v>96</v>
      </c>
      <c r="FT32" s="546" t="s">
        <v>96</v>
      </c>
      <c r="FU32" s="547"/>
      <c r="FV32" s="546" t="s">
        <v>78</v>
      </c>
      <c r="FW32" s="546" t="s">
        <v>78</v>
      </c>
      <c r="FX32" s="546" t="s">
        <v>78</v>
      </c>
      <c r="FY32" s="546" t="s">
        <v>89</v>
      </c>
      <c r="FZ32" s="546" t="s">
        <v>78</v>
      </c>
      <c r="GA32" s="546" t="s">
        <v>78</v>
      </c>
      <c r="GB32" s="546" t="s">
        <v>89</v>
      </c>
      <c r="GC32" s="546" t="s">
        <v>78</v>
      </c>
      <c r="GD32" s="546" t="s">
        <v>89</v>
      </c>
      <c r="GE32" s="546" t="s">
        <v>89</v>
      </c>
      <c r="GF32" s="546" t="s">
        <v>96</v>
      </c>
      <c r="GG32" s="546" t="s">
        <v>1254</v>
      </c>
      <c r="GH32" s="546" t="s">
        <v>1255</v>
      </c>
      <c r="GI32" s="546" t="s">
        <v>1256</v>
      </c>
      <c r="GJ32" s="547"/>
      <c r="GK32" s="546" t="s">
        <v>96</v>
      </c>
      <c r="GL32" s="546" t="s">
        <v>96</v>
      </c>
      <c r="GM32" s="546" t="s">
        <v>96</v>
      </c>
      <c r="GN32" s="546" t="s">
        <v>96</v>
      </c>
      <c r="GO32" s="546" t="s">
        <v>96</v>
      </c>
      <c r="GP32" s="546" t="s">
        <v>717</v>
      </c>
      <c r="GQ32" s="555"/>
      <c r="GR32" s="548" t="s">
        <v>89</v>
      </c>
      <c r="GS32" s="549"/>
      <c r="GT32" s="548" t="s">
        <v>89</v>
      </c>
      <c r="GU32" s="548" t="s">
        <v>96</v>
      </c>
      <c r="GV32" s="548" t="s">
        <v>89</v>
      </c>
      <c r="GW32" s="548" t="s">
        <v>96</v>
      </c>
      <c r="GX32" s="548" t="s">
        <v>89</v>
      </c>
      <c r="GY32" s="548" t="s">
        <v>89</v>
      </c>
      <c r="GZ32" s="548" t="s">
        <v>96</v>
      </c>
      <c r="HA32" s="548" t="s">
        <v>89</v>
      </c>
      <c r="HB32" s="548" t="s">
        <v>96</v>
      </c>
      <c r="HC32" s="548" t="s">
        <v>555</v>
      </c>
      <c r="HD32" s="548" t="s">
        <v>1257</v>
      </c>
      <c r="HE32" s="549"/>
      <c r="HF32" s="548" t="s">
        <v>89</v>
      </c>
      <c r="HG32" s="548" t="s">
        <v>89</v>
      </c>
      <c r="HH32" s="551" t="s">
        <v>1258</v>
      </c>
      <c r="HI32" s="1111" t="s">
        <v>502</v>
      </c>
    </row>
    <row r="33" spans="1:217" ht="39.950000000000003" customHeight="1">
      <c r="A33" s="263" t="s">
        <v>529</v>
      </c>
      <c r="B33" s="154"/>
      <c r="C33" s="536" t="s">
        <v>78</v>
      </c>
      <c r="D33" s="536" t="s">
        <v>1259</v>
      </c>
      <c r="E33" s="557"/>
      <c r="F33" s="536" t="s">
        <v>78</v>
      </c>
      <c r="G33" s="536" t="s">
        <v>1260</v>
      </c>
      <c r="H33" s="536" t="s">
        <v>78</v>
      </c>
      <c r="I33" s="536" t="s">
        <v>1261</v>
      </c>
      <c r="J33" s="536" t="s">
        <v>78</v>
      </c>
      <c r="K33" s="536" t="s">
        <v>1262</v>
      </c>
      <c r="L33" s="536" t="s">
        <v>78</v>
      </c>
      <c r="M33" s="536" t="s">
        <v>1263</v>
      </c>
      <c r="N33" s="536" t="s">
        <v>78</v>
      </c>
      <c r="O33" s="536" t="s">
        <v>552</v>
      </c>
      <c r="P33" s="536" t="s">
        <v>78</v>
      </c>
      <c r="Q33" s="536" t="s">
        <v>1264</v>
      </c>
      <c r="R33" s="536" t="s">
        <v>78</v>
      </c>
      <c r="S33" s="536" t="s">
        <v>1265</v>
      </c>
      <c r="T33" s="536" t="s">
        <v>89</v>
      </c>
      <c r="U33" s="536" t="s">
        <v>551</v>
      </c>
      <c r="V33" s="536" t="s">
        <v>551</v>
      </c>
      <c r="W33" s="536" t="s">
        <v>551</v>
      </c>
      <c r="X33" s="536" t="s">
        <v>76</v>
      </c>
      <c r="Y33" s="536" t="s">
        <v>78</v>
      </c>
      <c r="Z33" s="536" t="s">
        <v>78</v>
      </c>
      <c r="AA33" s="536" t="s">
        <v>1266</v>
      </c>
      <c r="AB33" s="536" t="s">
        <v>1267</v>
      </c>
      <c r="AC33" s="155"/>
      <c r="AD33" s="537" t="s">
        <v>80</v>
      </c>
      <c r="AE33" s="537" t="s">
        <v>123</v>
      </c>
      <c r="AF33" s="538" t="s">
        <v>99</v>
      </c>
      <c r="AG33" s="535" t="s">
        <v>1268</v>
      </c>
      <c r="AH33" s="535" t="s">
        <v>1269</v>
      </c>
      <c r="AI33" s="535" t="s">
        <v>89</v>
      </c>
      <c r="AJ33" s="538" t="s">
        <v>78</v>
      </c>
      <c r="AK33" s="538">
        <v>3976190</v>
      </c>
      <c r="AL33" s="537" t="s">
        <v>555</v>
      </c>
      <c r="AM33" s="537" t="s">
        <v>551</v>
      </c>
      <c r="AN33" s="537" t="s">
        <v>1270</v>
      </c>
      <c r="AO33" s="537" t="s">
        <v>78</v>
      </c>
      <c r="AP33" s="537" t="s">
        <v>78</v>
      </c>
      <c r="AQ33" s="537" t="s">
        <v>1271</v>
      </c>
      <c r="AR33" s="538" t="s">
        <v>99</v>
      </c>
      <c r="AS33" s="538" t="s">
        <v>555</v>
      </c>
      <c r="AT33" s="538" t="s">
        <v>1272</v>
      </c>
      <c r="AU33" s="537" t="s">
        <v>1273</v>
      </c>
      <c r="AV33" s="537" t="s">
        <v>89</v>
      </c>
      <c r="AW33" s="538" t="s">
        <v>96</v>
      </c>
      <c r="AX33" s="538">
        <v>0</v>
      </c>
      <c r="AY33" s="538" t="s">
        <v>555</v>
      </c>
      <c r="AZ33" s="538" t="s">
        <v>551</v>
      </c>
      <c r="BA33" s="537" t="s">
        <v>551</v>
      </c>
      <c r="BB33" s="539" t="s">
        <v>99</v>
      </c>
      <c r="BC33" s="537" t="s">
        <v>551</v>
      </c>
      <c r="BD33" s="540"/>
      <c r="BE33" s="537" t="s">
        <v>78</v>
      </c>
      <c r="BF33" s="538" t="s">
        <v>1274</v>
      </c>
      <c r="BG33" s="538">
        <v>1392414.8</v>
      </c>
      <c r="BH33" s="538" t="s">
        <v>555</v>
      </c>
      <c r="BI33" s="538" t="s">
        <v>1275</v>
      </c>
      <c r="BJ33" s="537" t="s">
        <v>551</v>
      </c>
      <c r="BK33" s="537" t="s">
        <v>99</v>
      </c>
      <c r="BL33" s="538" t="s">
        <v>551</v>
      </c>
      <c r="BM33" s="538" t="s">
        <v>555</v>
      </c>
      <c r="BN33" s="538" t="s">
        <v>551</v>
      </c>
      <c r="BO33" s="538" t="s">
        <v>551</v>
      </c>
      <c r="BP33" s="537" t="s">
        <v>99</v>
      </c>
      <c r="BQ33" s="538" t="s">
        <v>551</v>
      </c>
      <c r="BR33" s="538" t="s">
        <v>555</v>
      </c>
      <c r="BS33" s="538" t="s">
        <v>551</v>
      </c>
      <c r="BT33" s="538" t="s">
        <v>551</v>
      </c>
      <c r="BU33" s="539">
        <v>1392414.8</v>
      </c>
      <c r="BV33" s="1115" t="s">
        <v>903</v>
      </c>
      <c r="BW33" s="541" t="s">
        <v>99</v>
      </c>
      <c r="BX33" s="537" t="s">
        <v>551</v>
      </c>
      <c r="BY33" s="541" t="s">
        <v>99</v>
      </c>
      <c r="BZ33" s="537" t="s">
        <v>551</v>
      </c>
      <c r="CA33" s="537" t="s">
        <v>78</v>
      </c>
      <c r="CB33" s="537" t="s">
        <v>551</v>
      </c>
      <c r="CC33" s="537" t="s">
        <v>77</v>
      </c>
      <c r="CD33" s="537" t="s">
        <v>1276</v>
      </c>
      <c r="CE33" s="537" t="s">
        <v>89</v>
      </c>
      <c r="CF33" s="537" t="s">
        <v>1277</v>
      </c>
      <c r="CG33" s="262"/>
      <c r="CH33" s="542"/>
      <c r="CI33" s="543" t="s">
        <v>78</v>
      </c>
      <c r="CJ33" s="543" t="s">
        <v>78</v>
      </c>
      <c r="CK33" s="543" t="s">
        <v>78</v>
      </c>
      <c r="CL33" s="543" t="s">
        <v>99</v>
      </c>
      <c r="CM33" s="543" t="s">
        <v>78</v>
      </c>
      <c r="CN33" s="543" t="s">
        <v>78</v>
      </c>
      <c r="CO33" s="543" t="s">
        <v>99</v>
      </c>
      <c r="CP33" s="543" t="s">
        <v>99</v>
      </c>
      <c r="CQ33" s="543" t="s">
        <v>78</v>
      </c>
      <c r="CR33" s="543" t="s">
        <v>78</v>
      </c>
      <c r="CS33" s="543" t="s">
        <v>78</v>
      </c>
      <c r="CT33" s="543" t="s">
        <v>1278</v>
      </c>
      <c r="CU33" s="542"/>
      <c r="CV33" s="543" t="s">
        <v>78</v>
      </c>
      <c r="CW33" s="543" t="s">
        <v>78</v>
      </c>
      <c r="CX33" s="543" t="s">
        <v>78</v>
      </c>
      <c r="CY33" s="543" t="s">
        <v>89</v>
      </c>
      <c r="CZ33" s="543" t="s">
        <v>78</v>
      </c>
      <c r="DA33" s="543" t="s">
        <v>78</v>
      </c>
      <c r="DB33" s="543" t="s">
        <v>89</v>
      </c>
      <c r="DC33" s="543" t="s">
        <v>89</v>
      </c>
      <c r="DD33" s="543" t="s">
        <v>78</v>
      </c>
      <c r="DE33" s="543" t="s">
        <v>78</v>
      </c>
      <c r="DF33" s="543" t="s">
        <v>78</v>
      </c>
      <c r="DG33" s="543" t="s">
        <v>1279</v>
      </c>
      <c r="DH33" s="544"/>
      <c r="DI33" s="543" t="s">
        <v>78</v>
      </c>
      <c r="DJ33" s="543" t="s">
        <v>78</v>
      </c>
      <c r="DK33" s="543" t="s">
        <v>78</v>
      </c>
      <c r="DL33" s="543" t="s">
        <v>99</v>
      </c>
      <c r="DM33" s="543" t="s">
        <v>78</v>
      </c>
      <c r="DN33" s="543" t="s">
        <v>78</v>
      </c>
      <c r="DO33" s="543" t="s">
        <v>99</v>
      </c>
      <c r="DP33" s="543" t="s">
        <v>99</v>
      </c>
      <c r="DQ33" s="543" t="s">
        <v>78</v>
      </c>
      <c r="DR33" s="543" t="s">
        <v>78</v>
      </c>
      <c r="DS33" s="543" t="s">
        <v>78</v>
      </c>
      <c r="DT33" s="543" t="s">
        <v>1279</v>
      </c>
      <c r="DU33" s="544"/>
      <c r="DV33" s="543" t="s">
        <v>78</v>
      </c>
      <c r="DW33" s="543" t="s">
        <v>78</v>
      </c>
      <c r="DX33" s="543" t="s">
        <v>78</v>
      </c>
      <c r="DY33" s="543" t="s">
        <v>89</v>
      </c>
      <c r="DZ33" s="543" t="s">
        <v>78</v>
      </c>
      <c r="EA33" s="543" t="s">
        <v>78</v>
      </c>
      <c r="EB33" s="543" t="s">
        <v>99</v>
      </c>
      <c r="EC33" s="543" t="s">
        <v>99</v>
      </c>
      <c r="ED33" s="543" t="s">
        <v>99</v>
      </c>
      <c r="EE33" s="543" t="s">
        <v>99</v>
      </c>
      <c r="EF33" s="543" t="s">
        <v>99</v>
      </c>
      <c r="EG33" s="543" t="s">
        <v>819</v>
      </c>
      <c r="EH33" s="543" t="s">
        <v>551</v>
      </c>
      <c r="EI33" s="545"/>
      <c r="EJ33" s="546" t="s">
        <v>78</v>
      </c>
      <c r="EK33" s="546" t="s">
        <v>1280</v>
      </c>
      <c r="EL33" s="546" t="s">
        <v>1281</v>
      </c>
      <c r="EM33" s="546" t="s">
        <v>78</v>
      </c>
      <c r="EN33" s="546" t="s">
        <v>78</v>
      </c>
      <c r="EO33" s="546" t="s">
        <v>78</v>
      </c>
      <c r="EP33" s="546" t="s">
        <v>1282</v>
      </c>
      <c r="EQ33" s="546" t="s">
        <v>99</v>
      </c>
      <c r="ER33" s="546" t="s">
        <v>78</v>
      </c>
      <c r="ES33" s="546" t="s">
        <v>1283</v>
      </c>
      <c r="ET33" s="546" t="s">
        <v>99</v>
      </c>
      <c r="EU33" s="546" t="s">
        <v>99</v>
      </c>
      <c r="EV33" s="546" t="s">
        <v>78</v>
      </c>
      <c r="EW33" s="546" t="s">
        <v>1284</v>
      </c>
      <c r="EX33" s="546" t="s">
        <v>1285</v>
      </c>
      <c r="EY33" s="546" t="s">
        <v>1286</v>
      </c>
      <c r="EZ33" s="546" t="s">
        <v>830</v>
      </c>
      <c r="FA33" s="546" t="s">
        <v>1287</v>
      </c>
      <c r="FB33" s="546" t="s">
        <v>1288</v>
      </c>
      <c r="FC33" s="546" t="s">
        <v>551</v>
      </c>
      <c r="FD33" s="546" t="s">
        <v>551</v>
      </c>
      <c r="FE33" s="546" t="s">
        <v>551</v>
      </c>
      <c r="FF33" s="550"/>
      <c r="FG33" s="546" t="s">
        <v>89</v>
      </c>
      <c r="FH33" s="546" t="s">
        <v>551</v>
      </c>
      <c r="FI33" s="546" t="s">
        <v>551</v>
      </c>
      <c r="FJ33" s="546" t="s">
        <v>89</v>
      </c>
      <c r="FK33" s="546" t="s">
        <v>551</v>
      </c>
      <c r="FL33" s="546" t="s">
        <v>551</v>
      </c>
      <c r="FM33" s="546" t="s">
        <v>89</v>
      </c>
      <c r="FN33" s="546" t="s">
        <v>551</v>
      </c>
      <c r="FO33" s="546" t="s">
        <v>551</v>
      </c>
      <c r="FP33" s="547"/>
      <c r="FQ33" s="546" t="s">
        <v>89</v>
      </c>
      <c r="FR33" s="546" t="s">
        <v>89</v>
      </c>
      <c r="FS33" s="546" t="s">
        <v>96</v>
      </c>
      <c r="FT33" s="546" t="s">
        <v>96</v>
      </c>
      <c r="FU33" s="547"/>
      <c r="FV33" s="546" t="s">
        <v>78</v>
      </c>
      <c r="FW33" s="546" t="s">
        <v>78</v>
      </c>
      <c r="FX33" s="546" t="s">
        <v>78</v>
      </c>
      <c r="FY33" s="546" t="s">
        <v>89</v>
      </c>
      <c r="FZ33" s="546" t="s">
        <v>78</v>
      </c>
      <c r="GA33" s="546" t="s">
        <v>89</v>
      </c>
      <c r="GB33" s="546" t="s">
        <v>89</v>
      </c>
      <c r="GC33" s="546" t="s">
        <v>89</v>
      </c>
      <c r="GD33" s="546" t="s">
        <v>99</v>
      </c>
      <c r="GE33" s="546" t="s">
        <v>89</v>
      </c>
      <c r="GF33" s="546" t="s">
        <v>96</v>
      </c>
      <c r="GG33" s="546">
        <v>2008</v>
      </c>
      <c r="GH33" s="546" t="s">
        <v>1289</v>
      </c>
      <c r="GI33" s="546" t="s">
        <v>1290</v>
      </c>
      <c r="GJ33" s="547"/>
      <c r="GK33" s="546" t="s">
        <v>96</v>
      </c>
      <c r="GL33" s="546" t="s">
        <v>96</v>
      </c>
      <c r="GM33" s="546" t="s">
        <v>96</v>
      </c>
      <c r="GN33" s="546" t="s">
        <v>96</v>
      </c>
      <c r="GO33" s="546" t="s">
        <v>96</v>
      </c>
      <c r="GP33" s="546" t="s">
        <v>717</v>
      </c>
      <c r="GQ33" s="555"/>
      <c r="GR33" s="548" t="s">
        <v>78</v>
      </c>
      <c r="GS33" s="549"/>
      <c r="GT33" s="548" t="s">
        <v>78</v>
      </c>
      <c r="GU33" s="548" t="s">
        <v>78</v>
      </c>
      <c r="GV33" s="548" t="s">
        <v>78</v>
      </c>
      <c r="GW33" s="548" t="s">
        <v>96</v>
      </c>
      <c r="GX33" s="548" t="s">
        <v>78</v>
      </c>
      <c r="GY33" s="548" t="s">
        <v>78</v>
      </c>
      <c r="GZ33" s="548" t="s">
        <v>96</v>
      </c>
      <c r="HA33" s="548" t="s">
        <v>96</v>
      </c>
      <c r="HB33" s="548" t="s">
        <v>78</v>
      </c>
      <c r="HC33" s="1114" t="s">
        <v>555</v>
      </c>
      <c r="HD33" s="548" t="s">
        <v>1291</v>
      </c>
      <c r="HE33" s="549"/>
      <c r="HF33" s="548" t="s">
        <v>78</v>
      </c>
      <c r="HG33" s="548" t="s">
        <v>96</v>
      </c>
      <c r="HH33" s="551" t="s">
        <v>1292</v>
      </c>
      <c r="HI33" s="159" t="s">
        <v>497</v>
      </c>
    </row>
    <row r="34" spans="1:217" ht="39.950000000000003" customHeight="1">
      <c r="A34" s="263" t="s">
        <v>530</v>
      </c>
      <c r="B34" s="154"/>
      <c r="C34" s="536" t="s">
        <v>89</v>
      </c>
      <c r="D34" s="536" t="s">
        <v>96</v>
      </c>
      <c r="E34" s="557"/>
      <c r="F34" s="536" t="s">
        <v>96</v>
      </c>
      <c r="G34" s="536" t="s">
        <v>551</v>
      </c>
      <c r="H34" s="536" t="s">
        <v>96</v>
      </c>
      <c r="I34" s="536" t="s">
        <v>551</v>
      </c>
      <c r="J34" s="536" t="s">
        <v>96</v>
      </c>
      <c r="K34" s="536" t="s">
        <v>551</v>
      </c>
      <c r="L34" s="536" t="s">
        <v>96</v>
      </c>
      <c r="M34" s="536" t="s">
        <v>551</v>
      </c>
      <c r="N34" s="536" t="s">
        <v>96</v>
      </c>
      <c r="O34" s="536" t="s">
        <v>551</v>
      </c>
      <c r="P34" s="536" t="s">
        <v>96</v>
      </c>
      <c r="Q34" s="536" t="s">
        <v>551</v>
      </c>
      <c r="R34" s="536" t="s">
        <v>96</v>
      </c>
      <c r="S34" s="536" t="s">
        <v>551</v>
      </c>
      <c r="T34" s="536" t="s">
        <v>96</v>
      </c>
      <c r="U34" s="536" t="s">
        <v>551</v>
      </c>
      <c r="V34" s="536" t="s">
        <v>96</v>
      </c>
      <c r="W34" s="536" t="s">
        <v>551</v>
      </c>
      <c r="X34" s="536" t="s">
        <v>96</v>
      </c>
      <c r="Y34" s="536" t="s">
        <v>96</v>
      </c>
      <c r="Z34" s="536" t="s">
        <v>78</v>
      </c>
      <c r="AA34" s="536" t="s">
        <v>99</v>
      </c>
      <c r="AB34" s="536" t="s">
        <v>99</v>
      </c>
      <c r="AC34" s="155"/>
      <c r="AD34" s="537" t="s">
        <v>80</v>
      </c>
      <c r="AE34" s="537" t="s">
        <v>123</v>
      </c>
      <c r="AF34" s="535" t="s">
        <v>96</v>
      </c>
      <c r="AG34" s="535" t="s">
        <v>96</v>
      </c>
      <c r="AH34" s="535" t="s">
        <v>96</v>
      </c>
      <c r="AI34" s="535" t="s">
        <v>89</v>
      </c>
      <c r="AJ34" s="538" t="s">
        <v>89</v>
      </c>
      <c r="AK34" s="538">
        <v>0</v>
      </c>
      <c r="AL34" s="537" t="s">
        <v>555</v>
      </c>
      <c r="AM34" s="537" t="s">
        <v>551</v>
      </c>
      <c r="AN34" s="537" t="s">
        <v>551</v>
      </c>
      <c r="AO34" s="537" t="s">
        <v>89</v>
      </c>
      <c r="AP34" s="537" t="s">
        <v>89</v>
      </c>
      <c r="AQ34" s="537" t="s">
        <v>96</v>
      </c>
      <c r="AR34" s="538">
        <v>0</v>
      </c>
      <c r="AS34" s="538" t="s">
        <v>555</v>
      </c>
      <c r="AT34" s="538" t="s">
        <v>551</v>
      </c>
      <c r="AU34" s="537" t="s">
        <v>551</v>
      </c>
      <c r="AV34" s="537" t="s">
        <v>89</v>
      </c>
      <c r="AW34" s="538" t="s">
        <v>96</v>
      </c>
      <c r="AX34" s="538">
        <v>0</v>
      </c>
      <c r="AY34" s="538" t="s">
        <v>555</v>
      </c>
      <c r="AZ34" s="538" t="s">
        <v>551</v>
      </c>
      <c r="BA34" s="537" t="s">
        <v>551</v>
      </c>
      <c r="BB34" s="539">
        <v>0</v>
      </c>
      <c r="BC34" s="537" t="s">
        <v>551</v>
      </c>
      <c r="BD34" s="540"/>
      <c r="BE34" s="537" t="s">
        <v>89</v>
      </c>
      <c r="BF34" s="538" t="s">
        <v>96</v>
      </c>
      <c r="BG34" s="538">
        <v>0</v>
      </c>
      <c r="BH34" s="538" t="s">
        <v>555</v>
      </c>
      <c r="BI34" s="538" t="s">
        <v>551</v>
      </c>
      <c r="BJ34" s="537" t="s">
        <v>551</v>
      </c>
      <c r="BK34" s="537" t="s">
        <v>89</v>
      </c>
      <c r="BL34" s="538">
        <v>0</v>
      </c>
      <c r="BM34" s="538" t="s">
        <v>555</v>
      </c>
      <c r="BN34" s="538" t="s">
        <v>551</v>
      </c>
      <c r="BO34" s="538" t="s">
        <v>551</v>
      </c>
      <c r="BP34" s="537" t="s">
        <v>89</v>
      </c>
      <c r="BQ34" s="538">
        <v>0</v>
      </c>
      <c r="BR34" s="538" t="s">
        <v>555</v>
      </c>
      <c r="BS34" s="538" t="s">
        <v>551</v>
      </c>
      <c r="BT34" s="538" t="s">
        <v>551</v>
      </c>
      <c r="BU34" s="539">
        <v>0</v>
      </c>
      <c r="BV34" s="538" t="s">
        <v>551</v>
      </c>
      <c r="BW34" s="541" t="s">
        <v>96</v>
      </c>
      <c r="BX34" s="537" t="s">
        <v>551</v>
      </c>
      <c r="BY34" s="541" t="s">
        <v>96</v>
      </c>
      <c r="BZ34" s="537" t="s">
        <v>551</v>
      </c>
      <c r="CA34" s="537" t="s">
        <v>551</v>
      </c>
      <c r="CB34" s="537" t="s">
        <v>551</v>
      </c>
      <c r="CC34" s="537" t="s">
        <v>96</v>
      </c>
      <c r="CD34" s="537" t="s">
        <v>96</v>
      </c>
      <c r="CE34" s="537" t="s">
        <v>96</v>
      </c>
      <c r="CF34" s="537" t="s">
        <v>551</v>
      </c>
      <c r="CG34" s="262"/>
      <c r="CH34" s="542"/>
      <c r="CI34" s="543" t="s">
        <v>78</v>
      </c>
      <c r="CJ34" s="543" t="s">
        <v>78</v>
      </c>
      <c r="CK34" s="543" t="s">
        <v>78</v>
      </c>
      <c r="CL34" s="543" t="s">
        <v>78</v>
      </c>
      <c r="CM34" s="543" t="s">
        <v>78</v>
      </c>
      <c r="CN34" s="543" t="s">
        <v>78</v>
      </c>
      <c r="CO34" s="543" t="s">
        <v>89</v>
      </c>
      <c r="CP34" s="543" t="s">
        <v>78</v>
      </c>
      <c r="CQ34" s="543" t="s">
        <v>89</v>
      </c>
      <c r="CR34" s="543" t="s">
        <v>78</v>
      </c>
      <c r="CS34" s="543" t="s">
        <v>89</v>
      </c>
      <c r="CT34" s="543" t="s">
        <v>1293</v>
      </c>
      <c r="CU34" s="542"/>
      <c r="CV34" s="543" t="s">
        <v>78</v>
      </c>
      <c r="CW34" s="543" t="s">
        <v>78</v>
      </c>
      <c r="CX34" s="543" t="s">
        <v>78</v>
      </c>
      <c r="CY34" s="543" t="s">
        <v>78</v>
      </c>
      <c r="CZ34" s="543" t="s">
        <v>78</v>
      </c>
      <c r="DA34" s="543" t="s">
        <v>78</v>
      </c>
      <c r="DB34" s="543" t="s">
        <v>89</v>
      </c>
      <c r="DC34" s="543" t="s">
        <v>78</v>
      </c>
      <c r="DD34" s="543" t="s">
        <v>89</v>
      </c>
      <c r="DE34" s="543" t="s">
        <v>78</v>
      </c>
      <c r="DF34" s="543" t="s">
        <v>89</v>
      </c>
      <c r="DG34" s="543" t="s">
        <v>1293</v>
      </c>
      <c r="DH34" s="544"/>
      <c r="DI34" s="543" t="s">
        <v>96</v>
      </c>
      <c r="DJ34" s="543" t="s">
        <v>96</v>
      </c>
      <c r="DK34" s="543" t="s">
        <v>96</v>
      </c>
      <c r="DL34" s="543" t="s">
        <v>96</v>
      </c>
      <c r="DM34" s="543" t="s">
        <v>96</v>
      </c>
      <c r="DN34" s="543" t="s">
        <v>96</v>
      </c>
      <c r="DO34" s="543" t="s">
        <v>96</v>
      </c>
      <c r="DP34" s="543" t="s">
        <v>96</v>
      </c>
      <c r="DQ34" s="543" t="s">
        <v>96</v>
      </c>
      <c r="DR34" s="543" t="s">
        <v>96</v>
      </c>
      <c r="DS34" s="543" t="s">
        <v>96</v>
      </c>
      <c r="DT34" s="543" t="s">
        <v>96</v>
      </c>
      <c r="DU34" s="544"/>
      <c r="DV34" s="543" t="s">
        <v>96</v>
      </c>
      <c r="DW34" s="543" t="s">
        <v>96</v>
      </c>
      <c r="DX34" s="543" t="s">
        <v>96</v>
      </c>
      <c r="DY34" s="543" t="s">
        <v>96</v>
      </c>
      <c r="DZ34" s="543" t="s">
        <v>96</v>
      </c>
      <c r="EA34" s="543" t="s">
        <v>96</v>
      </c>
      <c r="EB34" s="543" t="s">
        <v>96</v>
      </c>
      <c r="EC34" s="543" t="s">
        <v>96</v>
      </c>
      <c r="ED34" s="543" t="s">
        <v>96</v>
      </c>
      <c r="EE34" s="543" t="s">
        <v>96</v>
      </c>
      <c r="EF34" s="543" t="s">
        <v>96</v>
      </c>
      <c r="EG34" s="543" t="s">
        <v>96</v>
      </c>
      <c r="EH34" s="543" t="s">
        <v>1294</v>
      </c>
      <c r="EI34" s="545"/>
      <c r="EJ34" s="546" t="s">
        <v>89</v>
      </c>
      <c r="EK34" s="546" t="s">
        <v>551</v>
      </c>
      <c r="EL34" s="546" t="s">
        <v>551</v>
      </c>
      <c r="EM34" s="546" t="s">
        <v>551</v>
      </c>
      <c r="EN34" s="546" t="s">
        <v>551</v>
      </c>
      <c r="EO34" s="546" t="s">
        <v>78</v>
      </c>
      <c r="EP34" s="546" t="s">
        <v>1252</v>
      </c>
      <c r="EQ34" s="546" t="s">
        <v>1295</v>
      </c>
      <c r="ER34" s="546" t="s">
        <v>78</v>
      </c>
      <c r="ES34" s="546" t="s">
        <v>1296</v>
      </c>
      <c r="ET34" s="546" t="s">
        <v>78</v>
      </c>
      <c r="EU34" s="546" t="s">
        <v>1297</v>
      </c>
      <c r="EV34" s="546" t="s">
        <v>78</v>
      </c>
      <c r="EW34" s="546" t="s">
        <v>1298</v>
      </c>
      <c r="EX34" s="546" t="s">
        <v>1299</v>
      </c>
      <c r="EY34" s="546" t="s">
        <v>1299</v>
      </c>
      <c r="EZ34" s="546" t="s">
        <v>551</v>
      </c>
      <c r="FA34" s="546" t="s">
        <v>551</v>
      </c>
      <c r="FB34" s="546" t="s">
        <v>551</v>
      </c>
      <c r="FC34" s="546" t="s">
        <v>551</v>
      </c>
      <c r="FD34" s="546" t="s">
        <v>551</v>
      </c>
      <c r="FE34" s="546" t="s">
        <v>551</v>
      </c>
      <c r="FF34" s="550"/>
      <c r="FG34" s="546" t="s">
        <v>89</v>
      </c>
      <c r="FH34" s="546" t="s">
        <v>551</v>
      </c>
      <c r="FI34" s="546" t="s">
        <v>551</v>
      </c>
      <c r="FJ34" s="546" t="s">
        <v>89</v>
      </c>
      <c r="FK34" s="546" t="s">
        <v>551</v>
      </c>
      <c r="FL34" s="546" t="s">
        <v>551</v>
      </c>
      <c r="FM34" s="546" t="s">
        <v>78</v>
      </c>
      <c r="FN34" s="546" t="s">
        <v>1300</v>
      </c>
      <c r="FO34" s="546" t="s">
        <v>78</v>
      </c>
      <c r="FP34" s="547"/>
      <c r="FQ34" s="546" t="s">
        <v>89</v>
      </c>
      <c r="FR34" s="546" t="s">
        <v>78</v>
      </c>
      <c r="FS34" s="546" t="s">
        <v>78</v>
      </c>
      <c r="FT34" s="546" t="s">
        <v>1301</v>
      </c>
      <c r="FU34" s="547"/>
      <c r="FV34" s="546" t="s">
        <v>89</v>
      </c>
      <c r="FW34" s="546" t="s">
        <v>78</v>
      </c>
      <c r="FX34" s="546" t="s">
        <v>89</v>
      </c>
      <c r="FY34" s="546" t="s">
        <v>89</v>
      </c>
      <c r="FZ34" s="546" t="s">
        <v>89</v>
      </c>
      <c r="GA34" s="546" t="s">
        <v>89</v>
      </c>
      <c r="GB34" s="546" t="s">
        <v>89</v>
      </c>
      <c r="GC34" s="546" t="s">
        <v>89</v>
      </c>
      <c r="GD34" s="546" t="s">
        <v>89</v>
      </c>
      <c r="GE34" s="546" t="s">
        <v>89</v>
      </c>
      <c r="GF34" s="546" t="s">
        <v>96</v>
      </c>
      <c r="GG34" s="546">
        <v>2012</v>
      </c>
      <c r="GH34" s="546" t="s">
        <v>1302</v>
      </c>
      <c r="GI34" s="546" t="s">
        <v>551</v>
      </c>
      <c r="GJ34" s="547"/>
      <c r="GK34" s="546" t="s">
        <v>96</v>
      </c>
      <c r="GL34" s="546" t="s">
        <v>96</v>
      </c>
      <c r="GM34" s="546" t="s">
        <v>96</v>
      </c>
      <c r="GN34" s="546" t="s">
        <v>96</v>
      </c>
      <c r="GO34" s="546" t="s">
        <v>96</v>
      </c>
      <c r="GP34" s="546" t="s">
        <v>717</v>
      </c>
      <c r="GQ34" s="555"/>
      <c r="GR34" s="548" t="s">
        <v>96</v>
      </c>
      <c r="GS34" s="549"/>
      <c r="GT34" s="548" t="s">
        <v>96</v>
      </c>
      <c r="GU34" s="548" t="s">
        <v>96</v>
      </c>
      <c r="GV34" s="548" t="s">
        <v>96</v>
      </c>
      <c r="GW34" s="548" t="s">
        <v>96</v>
      </c>
      <c r="GX34" s="548" t="s">
        <v>96</v>
      </c>
      <c r="GY34" s="548" t="s">
        <v>96</v>
      </c>
      <c r="GZ34" s="548" t="s">
        <v>96</v>
      </c>
      <c r="HA34" s="548" t="s">
        <v>96</v>
      </c>
      <c r="HB34" s="548" t="s">
        <v>96</v>
      </c>
      <c r="HC34" s="548" t="s">
        <v>96</v>
      </c>
      <c r="HD34" s="548" t="s">
        <v>96</v>
      </c>
      <c r="HE34" s="549"/>
      <c r="HF34" s="548" t="s">
        <v>96</v>
      </c>
      <c r="HG34" s="548" t="s">
        <v>96</v>
      </c>
      <c r="HH34" s="551" t="s">
        <v>1303</v>
      </c>
      <c r="HI34" s="159" t="s">
        <v>497</v>
      </c>
    </row>
    <row r="35" spans="1:217" ht="39.950000000000003" customHeight="1">
      <c r="A35" s="263" t="s">
        <v>531</v>
      </c>
      <c r="B35" s="154"/>
      <c r="C35" s="536" t="s">
        <v>78</v>
      </c>
      <c r="D35" s="536" t="s">
        <v>1304</v>
      </c>
      <c r="E35" s="557"/>
      <c r="F35" s="536" t="s">
        <v>78</v>
      </c>
      <c r="G35" s="536" t="s">
        <v>1305</v>
      </c>
      <c r="H35" s="536" t="s">
        <v>78</v>
      </c>
      <c r="I35" s="536" t="s">
        <v>1306</v>
      </c>
      <c r="J35" s="536" t="s">
        <v>78</v>
      </c>
      <c r="K35" s="536" t="s">
        <v>1307</v>
      </c>
      <c r="L35" s="536" t="s">
        <v>78</v>
      </c>
      <c r="M35" s="536" t="s">
        <v>1308</v>
      </c>
      <c r="N35" s="536" t="s">
        <v>78</v>
      </c>
      <c r="O35" s="536" t="s">
        <v>552</v>
      </c>
      <c r="P35" s="536" t="s">
        <v>78</v>
      </c>
      <c r="Q35" s="536" t="s">
        <v>1309</v>
      </c>
      <c r="R35" s="536" t="s">
        <v>78</v>
      </c>
      <c r="S35" s="536" t="s">
        <v>1310</v>
      </c>
      <c r="T35" s="536" t="s">
        <v>89</v>
      </c>
      <c r="U35" s="536" t="s">
        <v>551</v>
      </c>
      <c r="V35" s="536" t="s">
        <v>551</v>
      </c>
      <c r="W35" s="536" t="s">
        <v>551</v>
      </c>
      <c r="X35" s="536" t="s">
        <v>91</v>
      </c>
      <c r="Y35" s="536" t="s">
        <v>78</v>
      </c>
      <c r="Z35" s="536" t="s">
        <v>78</v>
      </c>
      <c r="AA35" s="536" t="s">
        <v>1311</v>
      </c>
      <c r="AB35" s="536" t="s">
        <v>1312</v>
      </c>
      <c r="AC35" s="155"/>
      <c r="AD35" s="537" t="s">
        <v>104</v>
      </c>
      <c r="AE35" s="537" t="s">
        <v>102</v>
      </c>
      <c r="AF35" s="538">
        <v>3378857.41</v>
      </c>
      <c r="AG35" s="535" t="s">
        <v>610</v>
      </c>
      <c r="AH35" s="535" t="s">
        <v>1313</v>
      </c>
      <c r="AI35" s="535" t="s">
        <v>78</v>
      </c>
      <c r="AJ35" s="538" t="s">
        <v>78</v>
      </c>
      <c r="AK35" s="538">
        <v>630000</v>
      </c>
      <c r="AL35" s="537" t="s">
        <v>610</v>
      </c>
      <c r="AM35" s="537" t="s">
        <v>1016</v>
      </c>
      <c r="AN35" s="537" t="s">
        <v>551</v>
      </c>
      <c r="AO35" s="537" t="s">
        <v>78</v>
      </c>
      <c r="AP35" s="537" t="s">
        <v>78</v>
      </c>
      <c r="AQ35" s="537" t="s">
        <v>671</v>
      </c>
      <c r="AR35" s="538">
        <v>161906</v>
      </c>
      <c r="AS35" s="538" t="s">
        <v>610</v>
      </c>
      <c r="AT35" s="538" t="s">
        <v>752</v>
      </c>
      <c r="AU35" s="537" t="s">
        <v>551</v>
      </c>
      <c r="AV35" s="537" t="s">
        <v>89</v>
      </c>
      <c r="AW35" s="538" t="s">
        <v>96</v>
      </c>
      <c r="AX35" s="538">
        <v>0</v>
      </c>
      <c r="AY35" s="538" t="s">
        <v>610</v>
      </c>
      <c r="AZ35" s="538" t="s">
        <v>551</v>
      </c>
      <c r="BA35" s="537" t="s">
        <v>551</v>
      </c>
      <c r="BB35" s="539">
        <v>161906</v>
      </c>
      <c r="BC35" s="537" t="s">
        <v>551</v>
      </c>
      <c r="BD35" s="540"/>
      <c r="BE35" s="537" t="s">
        <v>78</v>
      </c>
      <c r="BF35" s="538" t="s">
        <v>606</v>
      </c>
      <c r="BG35" s="538">
        <v>2311141.34</v>
      </c>
      <c r="BH35" s="538" t="s">
        <v>610</v>
      </c>
      <c r="BI35" s="538" t="s">
        <v>752</v>
      </c>
      <c r="BJ35" s="537" t="s">
        <v>551</v>
      </c>
      <c r="BK35" s="537" t="s">
        <v>89</v>
      </c>
      <c r="BL35" s="538">
        <v>0</v>
      </c>
      <c r="BM35" s="538" t="s">
        <v>610</v>
      </c>
      <c r="BN35" s="538" t="s">
        <v>551</v>
      </c>
      <c r="BO35" s="538" t="s">
        <v>551</v>
      </c>
      <c r="BP35" s="537" t="s">
        <v>78</v>
      </c>
      <c r="BQ35" s="538">
        <v>905809</v>
      </c>
      <c r="BR35" s="538" t="s">
        <v>610</v>
      </c>
      <c r="BS35" s="538" t="s">
        <v>752</v>
      </c>
      <c r="BT35" s="538" t="s">
        <v>551</v>
      </c>
      <c r="BU35" s="539">
        <v>3216950.34</v>
      </c>
      <c r="BV35" s="538" t="s">
        <v>551</v>
      </c>
      <c r="BW35" s="541">
        <v>4.7917396807702101E-2</v>
      </c>
      <c r="BX35" s="537" t="s">
        <v>551</v>
      </c>
      <c r="BY35" s="541">
        <v>0.9999996833249023</v>
      </c>
      <c r="BZ35" s="537" t="s">
        <v>551</v>
      </c>
      <c r="CA35" s="537" t="s">
        <v>89</v>
      </c>
      <c r="CB35" s="537" t="s">
        <v>551</v>
      </c>
      <c r="CC35" s="537" t="s">
        <v>77</v>
      </c>
      <c r="CD35" s="537" t="s">
        <v>1314</v>
      </c>
      <c r="CE35" s="537" t="s">
        <v>89</v>
      </c>
      <c r="CF35" s="537" t="s">
        <v>551</v>
      </c>
      <c r="CG35" s="262"/>
      <c r="CH35" s="542"/>
      <c r="CI35" s="543" t="s">
        <v>78</v>
      </c>
      <c r="CJ35" s="543" t="s">
        <v>78</v>
      </c>
      <c r="CK35" s="543" t="s">
        <v>78</v>
      </c>
      <c r="CL35" s="543" t="s">
        <v>78</v>
      </c>
      <c r="CM35" s="543" t="s">
        <v>78</v>
      </c>
      <c r="CN35" s="543" t="s">
        <v>78</v>
      </c>
      <c r="CO35" s="543" t="s">
        <v>78</v>
      </c>
      <c r="CP35" s="543" t="s">
        <v>78</v>
      </c>
      <c r="CQ35" s="543" t="s">
        <v>78</v>
      </c>
      <c r="CR35" s="543" t="s">
        <v>78</v>
      </c>
      <c r="CS35" s="543" t="s">
        <v>78</v>
      </c>
      <c r="CT35" s="543" t="s">
        <v>551</v>
      </c>
      <c r="CU35" s="542"/>
      <c r="CV35" s="543" t="s">
        <v>78</v>
      </c>
      <c r="CW35" s="543" t="s">
        <v>78</v>
      </c>
      <c r="CX35" s="543" t="s">
        <v>78</v>
      </c>
      <c r="CY35" s="543" t="s">
        <v>78</v>
      </c>
      <c r="CZ35" s="543" t="s">
        <v>78</v>
      </c>
      <c r="DA35" s="543" t="s">
        <v>78</v>
      </c>
      <c r="DB35" s="543" t="s">
        <v>78</v>
      </c>
      <c r="DC35" s="543" t="s">
        <v>78</v>
      </c>
      <c r="DD35" s="543" t="s">
        <v>78</v>
      </c>
      <c r="DE35" s="543" t="s">
        <v>78</v>
      </c>
      <c r="DF35" s="543" t="s">
        <v>78</v>
      </c>
      <c r="DG35" s="543" t="s">
        <v>551</v>
      </c>
      <c r="DH35" s="544"/>
      <c r="DI35" s="543" t="s">
        <v>78</v>
      </c>
      <c r="DJ35" s="543" t="s">
        <v>78</v>
      </c>
      <c r="DK35" s="543" t="s">
        <v>78</v>
      </c>
      <c r="DL35" s="543" t="s">
        <v>78</v>
      </c>
      <c r="DM35" s="543" t="s">
        <v>78</v>
      </c>
      <c r="DN35" s="543" t="s">
        <v>78</v>
      </c>
      <c r="DO35" s="543" t="s">
        <v>78</v>
      </c>
      <c r="DP35" s="543" t="s">
        <v>78</v>
      </c>
      <c r="DQ35" s="543" t="s">
        <v>89</v>
      </c>
      <c r="DR35" s="543" t="s">
        <v>89</v>
      </c>
      <c r="DS35" s="543" t="s">
        <v>78</v>
      </c>
      <c r="DT35" s="543" t="s">
        <v>551</v>
      </c>
      <c r="DU35" s="544"/>
      <c r="DV35" s="543" t="s">
        <v>78</v>
      </c>
      <c r="DW35" s="543" t="s">
        <v>89</v>
      </c>
      <c r="DX35" s="543" t="s">
        <v>78</v>
      </c>
      <c r="DY35" s="543" t="s">
        <v>78</v>
      </c>
      <c r="DZ35" s="543" t="s">
        <v>89</v>
      </c>
      <c r="EA35" s="543" t="s">
        <v>78</v>
      </c>
      <c r="EB35" s="543" t="s">
        <v>89</v>
      </c>
      <c r="EC35" s="543" t="s">
        <v>89</v>
      </c>
      <c r="ED35" s="543" t="s">
        <v>89</v>
      </c>
      <c r="EE35" s="543" t="s">
        <v>89</v>
      </c>
      <c r="EF35" s="543" t="s">
        <v>78</v>
      </c>
      <c r="EG35" s="543" t="s">
        <v>551</v>
      </c>
      <c r="EH35" s="543" t="s">
        <v>551</v>
      </c>
      <c r="EI35" s="545"/>
      <c r="EJ35" s="546" t="s">
        <v>78</v>
      </c>
      <c r="EK35" s="546" t="s">
        <v>1315</v>
      </c>
      <c r="EL35" s="1113" t="s">
        <v>1316</v>
      </c>
      <c r="EM35" s="546" t="s">
        <v>89</v>
      </c>
      <c r="EN35" s="546" t="s">
        <v>78</v>
      </c>
      <c r="EO35" s="546" t="s">
        <v>89</v>
      </c>
      <c r="EP35" s="546" t="s">
        <v>96</v>
      </c>
      <c r="EQ35" s="546" t="s">
        <v>96</v>
      </c>
      <c r="ER35" s="546" t="s">
        <v>89</v>
      </c>
      <c r="ES35" s="546" t="s">
        <v>96</v>
      </c>
      <c r="ET35" s="546" t="s">
        <v>89</v>
      </c>
      <c r="EU35" s="546" t="s">
        <v>96</v>
      </c>
      <c r="EV35" s="546" t="s">
        <v>89</v>
      </c>
      <c r="EW35" s="546" t="s">
        <v>551</v>
      </c>
      <c r="EX35" s="546" t="s">
        <v>551</v>
      </c>
      <c r="EY35" s="546" t="s">
        <v>551</v>
      </c>
      <c r="EZ35" s="546" t="s">
        <v>551</v>
      </c>
      <c r="FA35" s="546" t="s">
        <v>551</v>
      </c>
      <c r="FB35" s="546" t="s">
        <v>551</v>
      </c>
      <c r="FC35" s="546" t="s">
        <v>551</v>
      </c>
      <c r="FD35" s="546" t="s">
        <v>551</v>
      </c>
      <c r="FE35" s="546" t="s">
        <v>551</v>
      </c>
      <c r="FF35" s="550"/>
      <c r="FG35" s="546" t="s">
        <v>89</v>
      </c>
      <c r="FH35" s="546" t="s">
        <v>551</v>
      </c>
      <c r="FI35" s="546" t="s">
        <v>551</v>
      </c>
      <c r="FJ35" s="546" t="s">
        <v>89</v>
      </c>
      <c r="FK35" s="546" t="s">
        <v>551</v>
      </c>
      <c r="FL35" s="546" t="s">
        <v>551</v>
      </c>
      <c r="FM35" s="546" t="s">
        <v>89</v>
      </c>
      <c r="FN35" s="546" t="s">
        <v>551</v>
      </c>
      <c r="FO35" s="546" t="s">
        <v>551</v>
      </c>
      <c r="FP35" s="547"/>
      <c r="FQ35" s="546" t="s">
        <v>89</v>
      </c>
      <c r="FR35" s="546" t="s">
        <v>89</v>
      </c>
      <c r="FS35" s="546" t="s">
        <v>96</v>
      </c>
      <c r="FT35" s="546" t="s">
        <v>96</v>
      </c>
      <c r="FU35" s="547"/>
      <c r="FV35" s="546" t="s">
        <v>78</v>
      </c>
      <c r="FW35" s="546" t="s">
        <v>78</v>
      </c>
      <c r="FX35" s="546" t="s">
        <v>78</v>
      </c>
      <c r="FY35" s="546" t="s">
        <v>78</v>
      </c>
      <c r="FZ35" s="546" t="s">
        <v>78</v>
      </c>
      <c r="GA35" s="546" t="s">
        <v>78</v>
      </c>
      <c r="GB35" s="546" t="s">
        <v>78</v>
      </c>
      <c r="GC35" s="546" t="s">
        <v>78</v>
      </c>
      <c r="GD35" s="546" t="s">
        <v>89</v>
      </c>
      <c r="GE35" s="546" t="s">
        <v>89</v>
      </c>
      <c r="GF35" s="546" t="s">
        <v>96</v>
      </c>
      <c r="GG35" s="546">
        <v>2009</v>
      </c>
      <c r="GH35" s="546" t="s">
        <v>1317</v>
      </c>
      <c r="GI35" s="546" t="s">
        <v>1318</v>
      </c>
      <c r="GJ35" s="547"/>
      <c r="GK35" s="546">
        <v>2008</v>
      </c>
      <c r="GL35" s="546" t="s">
        <v>78</v>
      </c>
      <c r="GM35" s="546" t="s">
        <v>78</v>
      </c>
      <c r="GN35" s="546" t="s">
        <v>78</v>
      </c>
      <c r="GO35" s="546" t="s">
        <v>89</v>
      </c>
      <c r="GP35" s="546" t="s">
        <v>1319</v>
      </c>
      <c r="GQ35" s="555"/>
      <c r="GR35" s="548" t="s">
        <v>89</v>
      </c>
      <c r="GS35" s="549"/>
      <c r="GT35" s="548" t="s">
        <v>89</v>
      </c>
      <c r="GU35" s="548" t="s">
        <v>89</v>
      </c>
      <c r="GV35" s="548" t="s">
        <v>89</v>
      </c>
      <c r="GW35" s="548" t="s">
        <v>89</v>
      </c>
      <c r="GX35" s="548" t="s">
        <v>89</v>
      </c>
      <c r="GY35" s="548" t="s">
        <v>89</v>
      </c>
      <c r="GZ35" s="548" t="s">
        <v>89</v>
      </c>
      <c r="HA35" s="548" t="s">
        <v>89</v>
      </c>
      <c r="HB35" s="548" t="s">
        <v>89</v>
      </c>
      <c r="HC35" s="1114" t="s">
        <v>610</v>
      </c>
      <c r="HD35" s="548" t="s">
        <v>718</v>
      </c>
      <c r="HE35" s="549"/>
      <c r="HF35" s="548" t="s">
        <v>89</v>
      </c>
      <c r="HG35" s="548" t="s">
        <v>89</v>
      </c>
      <c r="HH35" s="551" t="s">
        <v>1320</v>
      </c>
      <c r="HI35" s="156" t="s">
        <v>504</v>
      </c>
    </row>
    <row r="36" spans="1:217" ht="39.950000000000003" customHeight="1">
      <c r="A36" s="263" t="s">
        <v>532</v>
      </c>
      <c r="B36" s="154"/>
      <c r="C36" s="536" t="s">
        <v>78</v>
      </c>
      <c r="D36" s="536" t="s">
        <v>1321</v>
      </c>
      <c r="E36" s="557"/>
      <c r="F36" s="536" t="s">
        <v>78</v>
      </c>
      <c r="G36" s="536" t="s">
        <v>1322</v>
      </c>
      <c r="H36" s="536" t="s">
        <v>78</v>
      </c>
      <c r="I36" s="536" t="s">
        <v>1323</v>
      </c>
      <c r="J36" s="536" t="s">
        <v>78</v>
      </c>
      <c r="K36" s="536" t="s">
        <v>1324</v>
      </c>
      <c r="L36" s="536" t="s">
        <v>78</v>
      </c>
      <c r="M36" s="536" t="s">
        <v>923</v>
      </c>
      <c r="N36" s="536" t="s">
        <v>78</v>
      </c>
      <c r="O36" s="536" t="s">
        <v>1325</v>
      </c>
      <c r="P36" s="536" t="s">
        <v>78</v>
      </c>
      <c r="Q36" s="536" t="s">
        <v>1326</v>
      </c>
      <c r="R36" s="536" t="s">
        <v>78</v>
      </c>
      <c r="S36" s="536" t="s">
        <v>1327</v>
      </c>
      <c r="T36" s="536" t="s">
        <v>78</v>
      </c>
      <c r="U36" s="536" t="s">
        <v>1328</v>
      </c>
      <c r="V36" s="536" t="s">
        <v>551</v>
      </c>
      <c r="W36" s="536" t="s">
        <v>551</v>
      </c>
      <c r="X36" s="536" t="s">
        <v>82</v>
      </c>
      <c r="Y36" s="536" t="s">
        <v>89</v>
      </c>
      <c r="Z36" s="536" t="s">
        <v>78</v>
      </c>
      <c r="AA36" s="536" t="s">
        <v>1329</v>
      </c>
      <c r="AB36" s="536" t="s">
        <v>1330</v>
      </c>
      <c r="AC36" s="155"/>
      <c r="AD36" s="537" t="s">
        <v>80</v>
      </c>
      <c r="AE36" s="537" t="s">
        <v>123</v>
      </c>
      <c r="AF36" s="553">
        <v>1000000</v>
      </c>
      <c r="AG36" s="535" t="s">
        <v>555</v>
      </c>
      <c r="AH36" s="535" t="s">
        <v>1331</v>
      </c>
      <c r="AI36" s="535" t="s">
        <v>78</v>
      </c>
      <c r="AJ36" s="538" t="s">
        <v>78</v>
      </c>
      <c r="AK36" s="538">
        <v>222222</v>
      </c>
      <c r="AL36" s="537" t="s">
        <v>688</v>
      </c>
      <c r="AM36" s="537" t="s">
        <v>1332</v>
      </c>
      <c r="AN36" s="537" t="s">
        <v>551</v>
      </c>
      <c r="AO36" s="537" t="s">
        <v>78</v>
      </c>
      <c r="AP36" s="537" t="s">
        <v>78</v>
      </c>
      <c r="AQ36" s="537" t="s">
        <v>1333</v>
      </c>
      <c r="AR36" s="538">
        <v>222222</v>
      </c>
      <c r="AS36" s="538" t="s">
        <v>555</v>
      </c>
      <c r="AT36" s="538" t="s">
        <v>1334</v>
      </c>
      <c r="AU36" s="537" t="s">
        <v>1335</v>
      </c>
      <c r="AV36" s="537" t="s">
        <v>89</v>
      </c>
      <c r="AW36" s="538" t="s">
        <v>96</v>
      </c>
      <c r="AX36" s="538">
        <v>0</v>
      </c>
      <c r="AY36" s="538" t="s">
        <v>555</v>
      </c>
      <c r="AZ36" s="538" t="s">
        <v>1334</v>
      </c>
      <c r="BA36" s="537" t="s">
        <v>551</v>
      </c>
      <c r="BB36" s="539">
        <v>222222</v>
      </c>
      <c r="BC36" s="537" t="s">
        <v>551</v>
      </c>
      <c r="BD36" s="540"/>
      <c r="BE36" s="537" t="s">
        <v>78</v>
      </c>
      <c r="BF36" s="538" t="s">
        <v>1336</v>
      </c>
      <c r="BG36" s="538">
        <v>3482906</v>
      </c>
      <c r="BH36" s="538" t="s">
        <v>555</v>
      </c>
      <c r="BI36" s="538" t="s">
        <v>771</v>
      </c>
      <c r="BJ36" s="537" t="s">
        <v>1337</v>
      </c>
      <c r="BK36" s="537" t="s">
        <v>89</v>
      </c>
      <c r="BL36" s="538">
        <v>0</v>
      </c>
      <c r="BM36" s="538" t="s">
        <v>555</v>
      </c>
      <c r="BN36" s="538" t="s">
        <v>551</v>
      </c>
      <c r="BO36" s="538" t="s">
        <v>551</v>
      </c>
      <c r="BP36" s="537" t="s">
        <v>89</v>
      </c>
      <c r="BQ36" s="538">
        <v>0</v>
      </c>
      <c r="BR36" s="538" t="s">
        <v>555</v>
      </c>
      <c r="BS36" s="538" t="s">
        <v>551</v>
      </c>
      <c r="BT36" s="538" t="s">
        <v>551</v>
      </c>
      <c r="BU36" s="539">
        <v>3482906</v>
      </c>
      <c r="BV36" s="538" t="s">
        <v>551</v>
      </c>
      <c r="BW36" s="541">
        <v>5.9976875292837385E-2</v>
      </c>
      <c r="BX36" s="537" t="s">
        <v>551</v>
      </c>
      <c r="BY36" s="541">
        <v>3.7051280000000002</v>
      </c>
      <c r="BZ36" s="537" t="s">
        <v>1338</v>
      </c>
      <c r="CA36" s="537" t="s">
        <v>89</v>
      </c>
      <c r="CB36" s="537" t="s">
        <v>551</v>
      </c>
      <c r="CC36" s="537" t="s">
        <v>77</v>
      </c>
      <c r="CD36" s="537" t="s">
        <v>1339</v>
      </c>
      <c r="CE36" s="537" t="s">
        <v>78</v>
      </c>
      <c r="CF36" s="537" t="s">
        <v>1340</v>
      </c>
      <c r="CG36" s="262"/>
      <c r="CH36" s="542"/>
      <c r="CI36" s="543" t="s">
        <v>78</v>
      </c>
      <c r="CJ36" s="543" t="s">
        <v>78</v>
      </c>
      <c r="CK36" s="543" t="s">
        <v>78</v>
      </c>
      <c r="CL36" s="543" t="s">
        <v>78</v>
      </c>
      <c r="CM36" s="543" t="s">
        <v>78</v>
      </c>
      <c r="CN36" s="543" t="s">
        <v>78</v>
      </c>
      <c r="CO36" s="543" t="s">
        <v>78</v>
      </c>
      <c r="CP36" s="543" t="s">
        <v>78</v>
      </c>
      <c r="CQ36" s="543" t="s">
        <v>78</v>
      </c>
      <c r="CR36" s="543" t="s">
        <v>78</v>
      </c>
      <c r="CS36" s="543" t="s">
        <v>89</v>
      </c>
      <c r="CT36" s="543" t="s">
        <v>551</v>
      </c>
      <c r="CU36" s="542"/>
      <c r="CV36" s="543" t="s">
        <v>78</v>
      </c>
      <c r="CW36" s="543" t="s">
        <v>78</v>
      </c>
      <c r="CX36" s="543" t="s">
        <v>78</v>
      </c>
      <c r="CY36" s="543" t="s">
        <v>78</v>
      </c>
      <c r="CZ36" s="543" t="s">
        <v>78</v>
      </c>
      <c r="DA36" s="543" t="s">
        <v>78</v>
      </c>
      <c r="DB36" s="543" t="s">
        <v>78</v>
      </c>
      <c r="DC36" s="543" t="s">
        <v>78</v>
      </c>
      <c r="DD36" s="543" t="s">
        <v>78</v>
      </c>
      <c r="DE36" s="543" t="s">
        <v>78</v>
      </c>
      <c r="DF36" s="543" t="s">
        <v>78</v>
      </c>
      <c r="DG36" s="543" t="s">
        <v>551</v>
      </c>
      <c r="DH36" s="544"/>
      <c r="DI36" s="543" t="s">
        <v>78</v>
      </c>
      <c r="DJ36" s="543" t="s">
        <v>78</v>
      </c>
      <c r="DK36" s="543" t="s">
        <v>78</v>
      </c>
      <c r="DL36" s="543" t="s">
        <v>78</v>
      </c>
      <c r="DM36" s="543" t="s">
        <v>78</v>
      </c>
      <c r="DN36" s="543" t="s">
        <v>78</v>
      </c>
      <c r="DO36" s="543" t="s">
        <v>78</v>
      </c>
      <c r="DP36" s="543" t="s">
        <v>78</v>
      </c>
      <c r="DQ36" s="543" t="s">
        <v>89</v>
      </c>
      <c r="DR36" s="543" t="s">
        <v>89</v>
      </c>
      <c r="DS36" s="543" t="s">
        <v>78</v>
      </c>
      <c r="DT36" s="543" t="s">
        <v>551</v>
      </c>
      <c r="DU36" s="544"/>
      <c r="DV36" s="543" t="s">
        <v>78</v>
      </c>
      <c r="DW36" s="543" t="s">
        <v>78</v>
      </c>
      <c r="DX36" s="543" t="s">
        <v>78</v>
      </c>
      <c r="DY36" s="543" t="s">
        <v>78</v>
      </c>
      <c r="DZ36" s="543" t="s">
        <v>78</v>
      </c>
      <c r="EA36" s="543" t="s">
        <v>78</v>
      </c>
      <c r="EB36" s="543" t="s">
        <v>78</v>
      </c>
      <c r="EC36" s="543" t="s">
        <v>78</v>
      </c>
      <c r="ED36" s="543" t="s">
        <v>89</v>
      </c>
      <c r="EE36" s="543" t="s">
        <v>89</v>
      </c>
      <c r="EF36" s="543" t="s">
        <v>89</v>
      </c>
      <c r="EG36" s="543" t="s">
        <v>551</v>
      </c>
      <c r="EH36" s="543" t="s">
        <v>1341</v>
      </c>
      <c r="EI36" s="545"/>
      <c r="EJ36" s="546" t="s">
        <v>78</v>
      </c>
      <c r="EK36" s="546" t="s">
        <v>1342</v>
      </c>
      <c r="EL36" s="1113" t="s">
        <v>712</v>
      </c>
      <c r="EM36" s="546" t="s">
        <v>78</v>
      </c>
      <c r="EN36" s="546" t="s">
        <v>78</v>
      </c>
      <c r="EO36" s="546" t="s">
        <v>78</v>
      </c>
      <c r="EP36" s="546" t="s">
        <v>1343</v>
      </c>
      <c r="EQ36" s="546" t="s">
        <v>1344</v>
      </c>
      <c r="ER36" s="546" t="s">
        <v>78</v>
      </c>
      <c r="ES36" s="546" t="s">
        <v>1345</v>
      </c>
      <c r="ET36" s="546" t="s">
        <v>78</v>
      </c>
      <c r="EU36" s="546" t="s">
        <v>1346</v>
      </c>
      <c r="EV36" s="546" t="s">
        <v>78</v>
      </c>
      <c r="EW36" s="546" t="s">
        <v>1347</v>
      </c>
      <c r="EX36" s="546" t="s">
        <v>1348</v>
      </c>
      <c r="EY36" s="546" t="s">
        <v>1349</v>
      </c>
      <c r="EZ36" s="546" t="s">
        <v>866</v>
      </c>
      <c r="FA36" s="546" t="s">
        <v>1350</v>
      </c>
      <c r="FB36" s="546" t="s">
        <v>1351</v>
      </c>
      <c r="FC36" s="546" t="s">
        <v>1352</v>
      </c>
      <c r="FD36" s="546" t="s">
        <v>1353</v>
      </c>
      <c r="FE36" s="546" t="s">
        <v>1354</v>
      </c>
      <c r="FF36" s="550"/>
      <c r="FG36" s="546" t="s">
        <v>89</v>
      </c>
      <c r="FH36" s="546" t="s">
        <v>551</v>
      </c>
      <c r="FI36" s="546" t="s">
        <v>551</v>
      </c>
      <c r="FJ36" s="546" t="s">
        <v>89</v>
      </c>
      <c r="FK36" s="546" t="s">
        <v>551</v>
      </c>
      <c r="FL36" s="546" t="s">
        <v>551</v>
      </c>
      <c r="FM36" s="546" t="s">
        <v>89</v>
      </c>
      <c r="FN36" s="546" t="s">
        <v>551</v>
      </c>
      <c r="FO36" s="546" t="s">
        <v>551</v>
      </c>
      <c r="FP36" s="547"/>
      <c r="FQ36" s="546" t="s">
        <v>78</v>
      </c>
      <c r="FR36" s="546" t="s">
        <v>78</v>
      </c>
      <c r="FS36" s="546" t="s">
        <v>78</v>
      </c>
      <c r="FT36" s="546" t="s">
        <v>1355</v>
      </c>
      <c r="FU36" s="547"/>
      <c r="FV36" s="546" t="s">
        <v>78</v>
      </c>
      <c r="FW36" s="546" t="s">
        <v>78</v>
      </c>
      <c r="FX36" s="546" t="s">
        <v>78</v>
      </c>
      <c r="FY36" s="546" t="s">
        <v>78</v>
      </c>
      <c r="FZ36" s="546" t="s">
        <v>78</v>
      </c>
      <c r="GA36" s="546" t="s">
        <v>78</v>
      </c>
      <c r="GB36" s="546" t="s">
        <v>78</v>
      </c>
      <c r="GC36" s="546" t="s">
        <v>78</v>
      </c>
      <c r="GD36" s="546" t="s">
        <v>78</v>
      </c>
      <c r="GE36" s="546" t="s">
        <v>78</v>
      </c>
      <c r="GF36" s="546" t="s">
        <v>1356</v>
      </c>
      <c r="GG36" s="546" t="s">
        <v>1357</v>
      </c>
      <c r="GH36" s="546" t="s">
        <v>1358</v>
      </c>
      <c r="GI36" s="546" t="s">
        <v>1359</v>
      </c>
      <c r="GJ36" s="547"/>
      <c r="GK36" s="546">
        <v>2007</v>
      </c>
      <c r="GL36" s="546" t="s">
        <v>78</v>
      </c>
      <c r="GM36" s="546" t="s">
        <v>89</v>
      </c>
      <c r="GN36" s="546" t="s">
        <v>89</v>
      </c>
      <c r="GO36" s="546" t="s">
        <v>89</v>
      </c>
      <c r="GP36" s="546" t="s">
        <v>1360</v>
      </c>
      <c r="GQ36" s="555"/>
      <c r="GR36" s="548" t="s">
        <v>78</v>
      </c>
      <c r="GS36" s="549"/>
      <c r="GT36" s="548" t="s">
        <v>89</v>
      </c>
      <c r="GU36" s="548" t="s">
        <v>89</v>
      </c>
      <c r="GV36" s="548" t="s">
        <v>78</v>
      </c>
      <c r="GW36" s="548" t="s">
        <v>78</v>
      </c>
      <c r="GX36" s="548" t="s">
        <v>89</v>
      </c>
      <c r="GY36" s="548" t="s">
        <v>89</v>
      </c>
      <c r="GZ36" s="548" t="s">
        <v>89</v>
      </c>
      <c r="HA36" s="548" t="s">
        <v>78</v>
      </c>
      <c r="HB36" s="548" t="s">
        <v>89</v>
      </c>
      <c r="HC36" s="1114" t="s">
        <v>555</v>
      </c>
      <c r="HD36" s="548" t="s">
        <v>1361</v>
      </c>
      <c r="HE36" s="549"/>
      <c r="HF36" s="548" t="s">
        <v>78</v>
      </c>
      <c r="HG36" s="548" t="s">
        <v>89</v>
      </c>
      <c r="HH36" s="551" t="s">
        <v>1362</v>
      </c>
      <c r="HI36" s="156" t="s">
        <v>504</v>
      </c>
    </row>
    <row r="37" spans="1:217" ht="39.950000000000003" customHeight="1">
      <c r="A37" s="263" t="s">
        <v>533</v>
      </c>
      <c r="B37" s="154"/>
      <c r="C37" s="536" t="s">
        <v>78</v>
      </c>
      <c r="D37" s="536" t="s">
        <v>1363</v>
      </c>
      <c r="E37" s="557"/>
      <c r="F37" s="536" t="s">
        <v>78</v>
      </c>
      <c r="G37" s="536" t="s">
        <v>1364</v>
      </c>
      <c r="H37" s="536" t="s">
        <v>78</v>
      </c>
      <c r="I37" s="536" t="s">
        <v>1365</v>
      </c>
      <c r="J37" s="536" t="s">
        <v>89</v>
      </c>
      <c r="K37" s="536" t="s">
        <v>551</v>
      </c>
      <c r="L37" s="536" t="s">
        <v>78</v>
      </c>
      <c r="M37" s="536" t="s">
        <v>1366</v>
      </c>
      <c r="N37" s="536" t="s">
        <v>78</v>
      </c>
      <c r="O37" s="536" t="s">
        <v>552</v>
      </c>
      <c r="P37" s="536" t="s">
        <v>78</v>
      </c>
      <c r="Q37" s="536" t="s">
        <v>1081</v>
      </c>
      <c r="R37" s="536" t="s">
        <v>89</v>
      </c>
      <c r="S37" s="536" t="s">
        <v>551</v>
      </c>
      <c r="T37" s="536" t="s">
        <v>89</v>
      </c>
      <c r="U37" s="536" t="s">
        <v>551</v>
      </c>
      <c r="V37" s="536" t="s">
        <v>89</v>
      </c>
      <c r="W37" s="536" t="s">
        <v>551</v>
      </c>
      <c r="X37" s="536" t="s">
        <v>91</v>
      </c>
      <c r="Y37" s="536" t="s">
        <v>89</v>
      </c>
      <c r="Z37" s="536" t="s">
        <v>89</v>
      </c>
      <c r="AA37" s="536" t="s">
        <v>96</v>
      </c>
      <c r="AB37" s="536" t="s">
        <v>96</v>
      </c>
      <c r="AC37" s="155"/>
      <c r="AD37" s="537" t="s">
        <v>109</v>
      </c>
      <c r="AE37" s="537" t="s">
        <v>104</v>
      </c>
      <c r="AF37" s="538" t="s">
        <v>1367</v>
      </c>
      <c r="AG37" s="535" t="s">
        <v>96</v>
      </c>
      <c r="AH37" s="535" t="s">
        <v>96</v>
      </c>
      <c r="AI37" s="535" t="s">
        <v>89</v>
      </c>
      <c r="AJ37" s="538" t="s">
        <v>89</v>
      </c>
      <c r="AK37" s="538">
        <v>0</v>
      </c>
      <c r="AL37" s="537" t="s">
        <v>1368</v>
      </c>
      <c r="AM37" s="537" t="s">
        <v>551</v>
      </c>
      <c r="AN37" s="537" t="s">
        <v>551</v>
      </c>
      <c r="AO37" s="537" t="s">
        <v>99</v>
      </c>
      <c r="AP37" s="537" t="s">
        <v>89</v>
      </c>
      <c r="AQ37" s="537" t="s">
        <v>96</v>
      </c>
      <c r="AR37" s="538">
        <v>0</v>
      </c>
      <c r="AS37" s="538" t="s">
        <v>1368</v>
      </c>
      <c r="AT37" s="538" t="s">
        <v>551</v>
      </c>
      <c r="AU37" s="537" t="s">
        <v>551</v>
      </c>
      <c r="AV37" s="537" t="s">
        <v>99</v>
      </c>
      <c r="AW37" s="538" t="s">
        <v>1369</v>
      </c>
      <c r="AX37" s="538" t="s">
        <v>99</v>
      </c>
      <c r="AY37" s="538" t="s">
        <v>1368</v>
      </c>
      <c r="AZ37" s="538" t="s">
        <v>551</v>
      </c>
      <c r="BA37" s="537" t="s">
        <v>551</v>
      </c>
      <c r="BB37" s="539" t="s">
        <v>99</v>
      </c>
      <c r="BC37" s="537" t="s">
        <v>551</v>
      </c>
      <c r="BD37" s="540"/>
      <c r="BE37" s="537" t="s">
        <v>78</v>
      </c>
      <c r="BF37" s="538" t="s">
        <v>552</v>
      </c>
      <c r="BG37" s="538" t="s">
        <v>99</v>
      </c>
      <c r="BH37" s="538" t="s">
        <v>1368</v>
      </c>
      <c r="BI37" s="538" t="s">
        <v>551</v>
      </c>
      <c r="BJ37" s="537" t="s">
        <v>551</v>
      </c>
      <c r="BK37" s="537" t="s">
        <v>78</v>
      </c>
      <c r="BL37" s="538" t="s">
        <v>99</v>
      </c>
      <c r="BM37" s="538" t="s">
        <v>1368</v>
      </c>
      <c r="BN37" s="538" t="s">
        <v>551</v>
      </c>
      <c r="BO37" s="538" t="s">
        <v>1370</v>
      </c>
      <c r="BP37" s="537" t="s">
        <v>89</v>
      </c>
      <c r="BQ37" s="538">
        <v>0</v>
      </c>
      <c r="BR37" s="538" t="s">
        <v>1368</v>
      </c>
      <c r="BS37" s="538" t="s">
        <v>551</v>
      </c>
      <c r="BT37" s="538" t="s">
        <v>551</v>
      </c>
      <c r="BU37" s="539" t="s">
        <v>99</v>
      </c>
      <c r="BV37" s="538" t="s">
        <v>551</v>
      </c>
      <c r="BW37" s="541" t="s">
        <v>99</v>
      </c>
      <c r="BX37" s="537" t="s">
        <v>551</v>
      </c>
      <c r="BY37" s="541" t="s">
        <v>96</v>
      </c>
      <c r="BZ37" s="537" t="s">
        <v>551</v>
      </c>
      <c r="CA37" s="537" t="s">
        <v>99</v>
      </c>
      <c r="CB37" s="537" t="s">
        <v>551</v>
      </c>
      <c r="CC37" s="537" t="s">
        <v>96</v>
      </c>
      <c r="CD37" s="537" t="s">
        <v>96</v>
      </c>
      <c r="CE37" s="537" t="s">
        <v>96</v>
      </c>
      <c r="CF37" s="537" t="s">
        <v>551</v>
      </c>
      <c r="CG37" s="262"/>
      <c r="CH37" s="542"/>
      <c r="CI37" s="543" t="s">
        <v>78</v>
      </c>
      <c r="CJ37" s="543" t="s">
        <v>78</v>
      </c>
      <c r="CK37" s="543" t="s">
        <v>78</v>
      </c>
      <c r="CL37" s="543" t="s">
        <v>78</v>
      </c>
      <c r="CM37" s="543" t="s">
        <v>78</v>
      </c>
      <c r="CN37" s="543" t="s">
        <v>78</v>
      </c>
      <c r="CO37" s="543" t="s">
        <v>99</v>
      </c>
      <c r="CP37" s="543" t="s">
        <v>78</v>
      </c>
      <c r="CQ37" s="543" t="s">
        <v>89</v>
      </c>
      <c r="CR37" s="543" t="s">
        <v>89</v>
      </c>
      <c r="CS37" s="543" t="s">
        <v>99</v>
      </c>
      <c r="CT37" s="543" t="s">
        <v>772</v>
      </c>
      <c r="CU37" s="542"/>
      <c r="CV37" s="543" t="s">
        <v>78</v>
      </c>
      <c r="CW37" s="543" t="s">
        <v>78</v>
      </c>
      <c r="CX37" s="543" t="s">
        <v>99</v>
      </c>
      <c r="CY37" s="543" t="s">
        <v>99</v>
      </c>
      <c r="CZ37" s="543" t="s">
        <v>99</v>
      </c>
      <c r="DA37" s="543" t="s">
        <v>78</v>
      </c>
      <c r="DB37" s="543" t="s">
        <v>89</v>
      </c>
      <c r="DC37" s="543" t="s">
        <v>99</v>
      </c>
      <c r="DD37" s="543" t="s">
        <v>89</v>
      </c>
      <c r="DE37" s="543" t="s">
        <v>89</v>
      </c>
      <c r="DF37" s="543" t="s">
        <v>99</v>
      </c>
      <c r="DG37" s="543" t="s">
        <v>551</v>
      </c>
      <c r="DH37" s="544"/>
      <c r="DI37" s="543" t="s">
        <v>78</v>
      </c>
      <c r="DJ37" s="543" t="s">
        <v>78</v>
      </c>
      <c r="DK37" s="543" t="s">
        <v>78</v>
      </c>
      <c r="DL37" s="543" t="s">
        <v>78</v>
      </c>
      <c r="DM37" s="543" t="s">
        <v>78</v>
      </c>
      <c r="DN37" s="543" t="s">
        <v>78</v>
      </c>
      <c r="DO37" s="543" t="s">
        <v>78</v>
      </c>
      <c r="DP37" s="543" t="s">
        <v>78</v>
      </c>
      <c r="DQ37" s="543" t="s">
        <v>89</v>
      </c>
      <c r="DR37" s="543" t="s">
        <v>89</v>
      </c>
      <c r="DS37" s="543" t="s">
        <v>78</v>
      </c>
      <c r="DT37" s="543" t="s">
        <v>551</v>
      </c>
      <c r="DU37" s="544"/>
      <c r="DV37" s="543" t="s">
        <v>89</v>
      </c>
      <c r="DW37" s="543" t="s">
        <v>89</v>
      </c>
      <c r="DX37" s="543" t="s">
        <v>99</v>
      </c>
      <c r="DY37" s="543" t="s">
        <v>99</v>
      </c>
      <c r="DZ37" s="543" t="s">
        <v>99</v>
      </c>
      <c r="EA37" s="543" t="s">
        <v>99</v>
      </c>
      <c r="EB37" s="543" t="s">
        <v>99</v>
      </c>
      <c r="EC37" s="543" t="s">
        <v>99</v>
      </c>
      <c r="ED37" s="543" t="s">
        <v>89</v>
      </c>
      <c r="EE37" s="543" t="s">
        <v>89</v>
      </c>
      <c r="EF37" s="543" t="s">
        <v>99</v>
      </c>
      <c r="EG37" s="543" t="s">
        <v>551</v>
      </c>
      <c r="EH37" s="543" t="s">
        <v>1371</v>
      </c>
      <c r="EI37" s="545"/>
      <c r="EJ37" s="546" t="s">
        <v>89</v>
      </c>
      <c r="EK37" s="546" t="s">
        <v>551</v>
      </c>
      <c r="EL37" s="546" t="s">
        <v>551</v>
      </c>
      <c r="EM37" s="546" t="s">
        <v>551</v>
      </c>
      <c r="EN37" s="546" t="s">
        <v>551</v>
      </c>
      <c r="EO37" s="546" t="s">
        <v>78</v>
      </c>
      <c r="EP37" s="546" t="s">
        <v>1252</v>
      </c>
      <c r="EQ37" s="546" t="s">
        <v>1372</v>
      </c>
      <c r="ER37" s="546" t="s">
        <v>78</v>
      </c>
      <c r="ES37" s="546" t="s">
        <v>1373</v>
      </c>
      <c r="ET37" s="546" t="s">
        <v>89</v>
      </c>
      <c r="EU37" s="546" t="s">
        <v>1374</v>
      </c>
      <c r="EV37" s="546" t="s">
        <v>99</v>
      </c>
      <c r="EW37" s="546" t="s">
        <v>551</v>
      </c>
      <c r="EX37" s="546" t="s">
        <v>551</v>
      </c>
      <c r="EY37" s="546" t="s">
        <v>551</v>
      </c>
      <c r="EZ37" s="546" t="s">
        <v>551</v>
      </c>
      <c r="FA37" s="546" t="s">
        <v>551</v>
      </c>
      <c r="FB37" s="546" t="s">
        <v>551</v>
      </c>
      <c r="FC37" s="546" t="s">
        <v>551</v>
      </c>
      <c r="FD37" s="546" t="s">
        <v>551</v>
      </c>
      <c r="FE37" s="546" t="s">
        <v>551</v>
      </c>
      <c r="FF37" s="550"/>
      <c r="FG37" s="546" t="s">
        <v>89</v>
      </c>
      <c r="FH37" s="546" t="s">
        <v>1375</v>
      </c>
      <c r="FI37" s="546" t="s">
        <v>89</v>
      </c>
      <c r="FJ37" s="546" t="s">
        <v>89</v>
      </c>
      <c r="FK37" s="546" t="s">
        <v>1375</v>
      </c>
      <c r="FL37" s="546" t="s">
        <v>89</v>
      </c>
      <c r="FM37" s="546" t="s">
        <v>551</v>
      </c>
      <c r="FN37" s="546" t="s">
        <v>551</v>
      </c>
      <c r="FO37" s="546" t="s">
        <v>551</v>
      </c>
      <c r="FP37" s="547"/>
      <c r="FQ37" s="546" t="s">
        <v>89</v>
      </c>
      <c r="FR37" s="546" t="s">
        <v>89</v>
      </c>
      <c r="FS37" s="546" t="s">
        <v>96</v>
      </c>
      <c r="FT37" s="546" t="s">
        <v>96</v>
      </c>
      <c r="FU37" s="547"/>
      <c r="FV37" s="546" t="s">
        <v>78</v>
      </c>
      <c r="FW37" s="546" t="s">
        <v>78</v>
      </c>
      <c r="FX37" s="546" t="s">
        <v>78</v>
      </c>
      <c r="FY37" s="546" t="s">
        <v>78</v>
      </c>
      <c r="FZ37" s="546" t="s">
        <v>78</v>
      </c>
      <c r="GA37" s="546" t="s">
        <v>78</v>
      </c>
      <c r="GB37" s="546" t="s">
        <v>78</v>
      </c>
      <c r="GC37" s="546" t="s">
        <v>78</v>
      </c>
      <c r="GD37" s="546" t="s">
        <v>89</v>
      </c>
      <c r="GE37" s="546" t="s">
        <v>89</v>
      </c>
      <c r="GF37" s="546" t="s">
        <v>96</v>
      </c>
      <c r="GG37" s="546" t="s">
        <v>1376</v>
      </c>
      <c r="GH37" s="546" t="s">
        <v>1377</v>
      </c>
      <c r="GI37" s="546" t="s">
        <v>1378</v>
      </c>
      <c r="GJ37" s="547"/>
      <c r="GK37" s="546" t="s">
        <v>96</v>
      </c>
      <c r="GL37" s="546" t="s">
        <v>96</v>
      </c>
      <c r="GM37" s="546" t="s">
        <v>96</v>
      </c>
      <c r="GN37" s="546" t="s">
        <v>96</v>
      </c>
      <c r="GO37" s="546" t="s">
        <v>96</v>
      </c>
      <c r="GP37" s="546" t="s">
        <v>717</v>
      </c>
      <c r="GQ37" s="555"/>
      <c r="GR37" s="548" t="s">
        <v>99</v>
      </c>
      <c r="GS37" s="549"/>
      <c r="GT37" s="548" t="s">
        <v>99</v>
      </c>
      <c r="GU37" s="548" t="s">
        <v>99</v>
      </c>
      <c r="GV37" s="548" t="s">
        <v>99</v>
      </c>
      <c r="GW37" s="548" t="s">
        <v>99</v>
      </c>
      <c r="GX37" s="548" t="s">
        <v>99</v>
      </c>
      <c r="GY37" s="548" t="s">
        <v>99</v>
      </c>
      <c r="GZ37" s="548" t="s">
        <v>99</v>
      </c>
      <c r="HA37" s="548" t="s">
        <v>99</v>
      </c>
      <c r="HB37" s="548" t="s">
        <v>99</v>
      </c>
      <c r="HC37" s="548" t="s">
        <v>96</v>
      </c>
      <c r="HD37" s="548" t="s">
        <v>96</v>
      </c>
      <c r="HE37" s="549"/>
      <c r="HF37" s="548" t="s">
        <v>78</v>
      </c>
      <c r="HG37" s="548" t="s">
        <v>78</v>
      </c>
      <c r="HH37" s="551" t="s">
        <v>1379</v>
      </c>
      <c r="HI37" s="156" t="s">
        <v>504</v>
      </c>
    </row>
    <row r="38" spans="1:217" ht="39.950000000000003" customHeight="1">
      <c r="A38" s="263" t="s">
        <v>534</v>
      </c>
      <c r="B38" s="154"/>
      <c r="C38" s="536" t="s">
        <v>78</v>
      </c>
      <c r="D38" s="536" t="s">
        <v>1380</v>
      </c>
      <c r="E38" s="557"/>
      <c r="F38" s="536" t="s">
        <v>78</v>
      </c>
      <c r="G38" s="536" t="s">
        <v>1381</v>
      </c>
      <c r="H38" s="536" t="s">
        <v>78</v>
      </c>
      <c r="I38" s="536" t="s">
        <v>1382</v>
      </c>
      <c r="J38" s="536" t="s">
        <v>78</v>
      </c>
      <c r="K38" s="536" t="s">
        <v>1383</v>
      </c>
      <c r="L38" s="536" t="s">
        <v>78</v>
      </c>
      <c r="M38" s="536" t="s">
        <v>1220</v>
      </c>
      <c r="N38" s="536" t="s">
        <v>78</v>
      </c>
      <c r="O38" s="536" t="s">
        <v>552</v>
      </c>
      <c r="P38" s="536" t="s">
        <v>78</v>
      </c>
      <c r="Q38" s="536" t="s">
        <v>1384</v>
      </c>
      <c r="R38" s="536" t="s">
        <v>78</v>
      </c>
      <c r="S38" s="536" t="s">
        <v>1385</v>
      </c>
      <c r="T38" s="536" t="s">
        <v>89</v>
      </c>
      <c r="U38" s="536" t="s">
        <v>551</v>
      </c>
      <c r="V38" s="536" t="s">
        <v>89</v>
      </c>
      <c r="W38" s="536" t="s">
        <v>551</v>
      </c>
      <c r="X38" s="536" t="s">
        <v>82</v>
      </c>
      <c r="Y38" s="536" t="s">
        <v>89</v>
      </c>
      <c r="Z38" s="536" t="s">
        <v>78</v>
      </c>
      <c r="AA38" s="536" t="s">
        <v>1386</v>
      </c>
      <c r="AB38" s="536" t="s">
        <v>1387</v>
      </c>
      <c r="AC38" s="155"/>
      <c r="AD38" s="537" t="s">
        <v>104</v>
      </c>
      <c r="AE38" s="537" t="s">
        <v>102</v>
      </c>
      <c r="AF38" s="538">
        <v>16904586</v>
      </c>
      <c r="AG38" s="535" t="s">
        <v>610</v>
      </c>
      <c r="AH38" s="535" t="s">
        <v>1388</v>
      </c>
      <c r="AI38" s="535" t="s">
        <v>78</v>
      </c>
      <c r="AJ38" s="538" t="s">
        <v>78</v>
      </c>
      <c r="AK38" s="538">
        <v>2187500</v>
      </c>
      <c r="AL38" s="537" t="s">
        <v>610</v>
      </c>
      <c r="AM38" s="537" t="s">
        <v>1389</v>
      </c>
      <c r="AN38" s="537" t="s">
        <v>551</v>
      </c>
      <c r="AO38" s="537" t="s">
        <v>78</v>
      </c>
      <c r="AP38" s="537" t="s">
        <v>78</v>
      </c>
      <c r="AQ38" s="537" t="s">
        <v>99</v>
      </c>
      <c r="AR38" s="538">
        <v>692779</v>
      </c>
      <c r="AS38" s="538" t="s">
        <v>610</v>
      </c>
      <c r="AT38" s="538" t="s">
        <v>752</v>
      </c>
      <c r="AU38" s="537" t="s">
        <v>551</v>
      </c>
      <c r="AV38" s="537" t="s">
        <v>78</v>
      </c>
      <c r="AW38" s="538" t="s">
        <v>99</v>
      </c>
      <c r="AX38" s="538">
        <v>4107206</v>
      </c>
      <c r="AY38" s="538" t="s">
        <v>610</v>
      </c>
      <c r="AZ38" s="538" t="s">
        <v>752</v>
      </c>
      <c r="BA38" s="537" t="s">
        <v>551</v>
      </c>
      <c r="BB38" s="539">
        <v>4799985</v>
      </c>
      <c r="BC38" s="537" t="s">
        <v>551</v>
      </c>
      <c r="BD38" s="540"/>
      <c r="BE38" s="537" t="s">
        <v>78</v>
      </c>
      <c r="BF38" s="538" t="s">
        <v>1390</v>
      </c>
      <c r="BG38" s="538">
        <v>6544413</v>
      </c>
      <c r="BH38" s="538" t="s">
        <v>610</v>
      </c>
      <c r="BI38" s="538" t="s">
        <v>752</v>
      </c>
      <c r="BJ38" s="537" t="s">
        <v>551</v>
      </c>
      <c r="BK38" s="537" t="s">
        <v>78</v>
      </c>
      <c r="BL38" s="538">
        <v>709440</v>
      </c>
      <c r="BM38" s="538" t="s">
        <v>610</v>
      </c>
      <c r="BN38" s="538" t="s">
        <v>752</v>
      </c>
      <c r="BO38" s="538" t="s">
        <v>551</v>
      </c>
      <c r="BP38" s="537" t="s">
        <v>89</v>
      </c>
      <c r="BQ38" s="538">
        <v>0</v>
      </c>
      <c r="BR38" s="538" t="s">
        <v>610</v>
      </c>
      <c r="BS38" s="538" t="s">
        <v>551</v>
      </c>
      <c r="BT38" s="538" t="s">
        <v>551</v>
      </c>
      <c r="BU38" s="539">
        <v>7253853</v>
      </c>
      <c r="BV38" s="538" t="s">
        <v>551</v>
      </c>
      <c r="BW38" s="541">
        <v>0.39821217109438506</v>
      </c>
      <c r="BX38" s="537" t="s">
        <v>551</v>
      </c>
      <c r="BY38" s="541">
        <v>0.7130513577794807</v>
      </c>
      <c r="BZ38" s="537" t="s">
        <v>551</v>
      </c>
      <c r="CA38" s="537" t="s">
        <v>551</v>
      </c>
      <c r="CB38" s="537" t="s">
        <v>551</v>
      </c>
      <c r="CC38" s="537" t="s">
        <v>77</v>
      </c>
      <c r="CD38" s="537" t="s">
        <v>1391</v>
      </c>
      <c r="CE38" s="537" t="s">
        <v>78</v>
      </c>
      <c r="CF38" s="537" t="s">
        <v>551</v>
      </c>
      <c r="CG38" s="262"/>
      <c r="CH38" s="542"/>
      <c r="CI38" s="543" t="s">
        <v>78</v>
      </c>
      <c r="CJ38" s="543" t="s">
        <v>78</v>
      </c>
      <c r="CK38" s="543" t="s">
        <v>78</v>
      </c>
      <c r="CL38" s="543" t="s">
        <v>78</v>
      </c>
      <c r="CM38" s="543" t="s">
        <v>78</v>
      </c>
      <c r="CN38" s="543" t="s">
        <v>78</v>
      </c>
      <c r="CO38" s="543" t="s">
        <v>78</v>
      </c>
      <c r="CP38" s="543" t="s">
        <v>78</v>
      </c>
      <c r="CQ38" s="543" t="s">
        <v>78</v>
      </c>
      <c r="CR38" s="543" t="s">
        <v>78</v>
      </c>
      <c r="CS38" s="543" t="s">
        <v>89</v>
      </c>
      <c r="CT38" s="543" t="s">
        <v>551</v>
      </c>
      <c r="CU38" s="542"/>
      <c r="CV38" s="543" t="s">
        <v>78</v>
      </c>
      <c r="CW38" s="543" t="s">
        <v>78</v>
      </c>
      <c r="CX38" s="543" t="s">
        <v>78</v>
      </c>
      <c r="CY38" s="543" t="s">
        <v>78</v>
      </c>
      <c r="CZ38" s="543" t="s">
        <v>78</v>
      </c>
      <c r="DA38" s="543" t="s">
        <v>78</v>
      </c>
      <c r="DB38" s="543" t="s">
        <v>89</v>
      </c>
      <c r="DC38" s="543" t="s">
        <v>89</v>
      </c>
      <c r="DD38" s="543" t="s">
        <v>78</v>
      </c>
      <c r="DE38" s="543" t="s">
        <v>78</v>
      </c>
      <c r="DF38" s="543" t="s">
        <v>89</v>
      </c>
      <c r="DG38" s="543" t="s">
        <v>551</v>
      </c>
      <c r="DH38" s="544"/>
      <c r="DI38" s="543" t="s">
        <v>78</v>
      </c>
      <c r="DJ38" s="543" t="s">
        <v>78</v>
      </c>
      <c r="DK38" s="543" t="s">
        <v>78</v>
      </c>
      <c r="DL38" s="543" t="s">
        <v>78</v>
      </c>
      <c r="DM38" s="543" t="s">
        <v>78</v>
      </c>
      <c r="DN38" s="543" t="s">
        <v>78</v>
      </c>
      <c r="DO38" s="543" t="s">
        <v>78</v>
      </c>
      <c r="DP38" s="543" t="s">
        <v>89</v>
      </c>
      <c r="DQ38" s="543" t="s">
        <v>78</v>
      </c>
      <c r="DR38" s="543" t="s">
        <v>78</v>
      </c>
      <c r="DS38" s="543" t="s">
        <v>99</v>
      </c>
      <c r="DT38" s="543" t="s">
        <v>551</v>
      </c>
      <c r="DU38" s="544"/>
      <c r="DV38" s="543" t="s">
        <v>78</v>
      </c>
      <c r="DW38" s="543" t="s">
        <v>78</v>
      </c>
      <c r="DX38" s="543" t="s">
        <v>78</v>
      </c>
      <c r="DY38" s="543" t="s">
        <v>78</v>
      </c>
      <c r="DZ38" s="543" t="s">
        <v>78</v>
      </c>
      <c r="EA38" s="543" t="s">
        <v>78</v>
      </c>
      <c r="EB38" s="543" t="s">
        <v>78</v>
      </c>
      <c r="EC38" s="543" t="s">
        <v>78</v>
      </c>
      <c r="ED38" s="543" t="s">
        <v>89</v>
      </c>
      <c r="EE38" s="543" t="s">
        <v>89</v>
      </c>
      <c r="EF38" s="543" t="s">
        <v>89</v>
      </c>
      <c r="EG38" s="543" t="s">
        <v>551</v>
      </c>
      <c r="EH38" s="543" t="s">
        <v>551</v>
      </c>
      <c r="EI38" s="545"/>
      <c r="EJ38" s="546" t="s">
        <v>89</v>
      </c>
      <c r="EK38" s="546" t="s">
        <v>551</v>
      </c>
      <c r="EL38" s="546" t="s">
        <v>551</v>
      </c>
      <c r="EM38" s="546" t="s">
        <v>551</v>
      </c>
      <c r="EN38" s="546" t="s">
        <v>551</v>
      </c>
      <c r="EO38" s="546" t="s">
        <v>89</v>
      </c>
      <c r="EP38" s="546" t="s">
        <v>96</v>
      </c>
      <c r="EQ38" s="546" t="s">
        <v>96</v>
      </c>
      <c r="ER38" s="546" t="s">
        <v>78</v>
      </c>
      <c r="ES38" s="546" t="s">
        <v>1392</v>
      </c>
      <c r="ET38" s="546" t="s">
        <v>89</v>
      </c>
      <c r="EU38" s="546" t="s">
        <v>96</v>
      </c>
      <c r="EV38" s="546" t="s">
        <v>78</v>
      </c>
      <c r="EW38" s="546" t="s">
        <v>1393</v>
      </c>
      <c r="EX38" s="546" t="s">
        <v>96</v>
      </c>
      <c r="EY38" s="546" t="s">
        <v>1394</v>
      </c>
      <c r="EZ38" s="546" t="s">
        <v>866</v>
      </c>
      <c r="FA38" s="546" t="s">
        <v>1395</v>
      </c>
      <c r="FB38" s="546" t="s">
        <v>96</v>
      </c>
      <c r="FC38" s="546" t="s">
        <v>551</v>
      </c>
      <c r="FD38" s="546" t="s">
        <v>551</v>
      </c>
      <c r="FE38" s="546" t="s">
        <v>551</v>
      </c>
      <c r="FF38" s="550"/>
      <c r="FG38" s="546" t="s">
        <v>89</v>
      </c>
      <c r="FH38" s="546" t="s">
        <v>551</v>
      </c>
      <c r="FI38" s="546" t="s">
        <v>551</v>
      </c>
      <c r="FJ38" s="546" t="s">
        <v>89</v>
      </c>
      <c r="FK38" s="546" t="s">
        <v>551</v>
      </c>
      <c r="FL38" s="546" t="s">
        <v>551</v>
      </c>
      <c r="FM38" s="546" t="s">
        <v>89</v>
      </c>
      <c r="FN38" s="546" t="s">
        <v>551</v>
      </c>
      <c r="FO38" s="546" t="s">
        <v>551</v>
      </c>
      <c r="FP38" s="547"/>
      <c r="FQ38" s="546" t="s">
        <v>89</v>
      </c>
      <c r="FR38" s="546" t="s">
        <v>89</v>
      </c>
      <c r="FS38" s="546" t="s">
        <v>96</v>
      </c>
      <c r="FT38" s="546" t="s">
        <v>96</v>
      </c>
      <c r="FU38" s="547"/>
      <c r="FV38" s="546" t="s">
        <v>78</v>
      </c>
      <c r="FW38" s="546" t="s">
        <v>78</v>
      </c>
      <c r="FX38" s="546" t="s">
        <v>78</v>
      </c>
      <c r="FY38" s="546" t="s">
        <v>78</v>
      </c>
      <c r="FZ38" s="546" t="s">
        <v>78</v>
      </c>
      <c r="GA38" s="546" t="s">
        <v>78</v>
      </c>
      <c r="GB38" s="546" t="s">
        <v>89</v>
      </c>
      <c r="GC38" s="546" t="s">
        <v>89</v>
      </c>
      <c r="GD38" s="546" t="s">
        <v>89</v>
      </c>
      <c r="GE38" s="546" t="s">
        <v>89</v>
      </c>
      <c r="GF38" s="546" t="s">
        <v>96</v>
      </c>
      <c r="GG38" s="546">
        <v>2007</v>
      </c>
      <c r="GH38" s="546" t="s">
        <v>1396</v>
      </c>
      <c r="GI38" s="546" t="s">
        <v>551</v>
      </c>
      <c r="GJ38" s="547"/>
      <c r="GK38" s="546">
        <v>2010</v>
      </c>
      <c r="GL38" s="546" t="s">
        <v>89</v>
      </c>
      <c r="GM38" s="546" t="s">
        <v>78</v>
      </c>
      <c r="GN38" s="546" t="s">
        <v>89</v>
      </c>
      <c r="GO38" s="546" t="s">
        <v>89</v>
      </c>
      <c r="GP38" s="546" t="s">
        <v>1397</v>
      </c>
      <c r="GQ38" s="555"/>
      <c r="GR38" s="548" t="s">
        <v>78</v>
      </c>
      <c r="GS38" s="549"/>
      <c r="GT38" s="548" t="s">
        <v>89</v>
      </c>
      <c r="GU38" s="548" t="s">
        <v>89</v>
      </c>
      <c r="GV38" s="548" t="s">
        <v>78</v>
      </c>
      <c r="GW38" s="548" t="s">
        <v>78</v>
      </c>
      <c r="GX38" s="548" t="s">
        <v>89</v>
      </c>
      <c r="GY38" s="548" t="s">
        <v>89</v>
      </c>
      <c r="GZ38" s="548" t="s">
        <v>96</v>
      </c>
      <c r="HA38" s="548" t="s">
        <v>96</v>
      </c>
      <c r="HB38" s="548" t="s">
        <v>96</v>
      </c>
      <c r="HC38" s="1114" t="s">
        <v>610</v>
      </c>
      <c r="HD38" s="548" t="s">
        <v>1398</v>
      </c>
      <c r="HE38" s="549"/>
      <c r="HF38" s="548" t="s">
        <v>78</v>
      </c>
      <c r="HG38" s="548" t="s">
        <v>78</v>
      </c>
      <c r="HH38" s="551" t="s">
        <v>1399</v>
      </c>
      <c r="HI38" s="156" t="s">
        <v>504</v>
      </c>
    </row>
    <row r="39" spans="1:217" ht="39.950000000000003" customHeight="1">
      <c r="A39" s="263" t="s">
        <v>535</v>
      </c>
      <c r="B39" s="154"/>
      <c r="C39" s="536" t="s">
        <v>78</v>
      </c>
      <c r="D39" s="536" t="s">
        <v>1400</v>
      </c>
      <c r="E39" s="557"/>
      <c r="F39" s="536" t="s">
        <v>78</v>
      </c>
      <c r="G39" s="536" t="s">
        <v>917</v>
      </c>
      <c r="H39" s="536" t="s">
        <v>78</v>
      </c>
      <c r="I39" s="536" t="s">
        <v>1401</v>
      </c>
      <c r="J39" s="536" t="s">
        <v>78</v>
      </c>
      <c r="K39" s="536" t="s">
        <v>1402</v>
      </c>
      <c r="L39" s="536" t="s">
        <v>78</v>
      </c>
      <c r="M39" s="536" t="s">
        <v>1403</v>
      </c>
      <c r="N39" s="536" t="s">
        <v>78</v>
      </c>
      <c r="O39" s="536" t="s">
        <v>552</v>
      </c>
      <c r="P39" s="536" t="s">
        <v>78</v>
      </c>
      <c r="Q39" s="536" t="s">
        <v>1404</v>
      </c>
      <c r="R39" s="536" t="s">
        <v>78</v>
      </c>
      <c r="S39" s="536" t="s">
        <v>1405</v>
      </c>
      <c r="T39" s="536" t="s">
        <v>78</v>
      </c>
      <c r="U39" s="536" t="s">
        <v>1406</v>
      </c>
      <c r="V39" s="536" t="s">
        <v>78</v>
      </c>
      <c r="W39" s="536" t="s">
        <v>1407</v>
      </c>
      <c r="X39" s="536" t="s">
        <v>76</v>
      </c>
      <c r="Y39" s="536" t="s">
        <v>78</v>
      </c>
      <c r="Z39" s="536" t="s">
        <v>89</v>
      </c>
      <c r="AA39" s="536" t="s">
        <v>96</v>
      </c>
      <c r="AB39" s="536" t="s">
        <v>96</v>
      </c>
      <c r="AC39" s="155"/>
      <c r="AD39" s="537" t="s">
        <v>80</v>
      </c>
      <c r="AE39" s="537" t="s">
        <v>123</v>
      </c>
      <c r="AF39" s="538">
        <v>494725</v>
      </c>
      <c r="AG39" s="535" t="s">
        <v>555</v>
      </c>
      <c r="AH39" s="535" t="s">
        <v>1408</v>
      </c>
      <c r="AI39" s="535" t="s">
        <v>89</v>
      </c>
      <c r="AJ39" s="538" t="s">
        <v>78</v>
      </c>
      <c r="AK39" s="538">
        <v>60400</v>
      </c>
      <c r="AL39" s="537" t="s">
        <v>555</v>
      </c>
      <c r="AM39" s="537" t="s">
        <v>1409</v>
      </c>
      <c r="AN39" s="537" t="s">
        <v>551</v>
      </c>
      <c r="AO39" s="537" t="s">
        <v>89</v>
      </c>
      <c r="AP39" s="537" t="s">
        <v>89</v>
      </c>
      <c r="AQ39" s="537" t="s">
        <v>96</v>
      </c>
      <c r="AR39" s="538">
        <v>0</v>
      </c>
      <c r="AS39" s="538" t="s">
        <v>555</v>
      </c>
      <c r="AT39" s="538" t="s">
        <v>551</v>
      </c>
      <c r="AU39" s="537" t="s">
        <v>1410</v>
      </c>
      <c r="AV39" s="537" t="s">
        <v>89</v>
      </c>
      <c r="AW39" s="538" t="s">
        <v>96</v>
      </c>
      <c r="AX39" s="538">
        <v>0</v>
      </c>
      <c r="AY39" s="538" t="s">
        <v>555</v>
      </c>
      <c r="AZ39" s="538" t="s">
        <v>551</v>
      </c>
      <c r="BA39" s="537" t="s">
        <v>551</v>
      </c>
      <c r="BB39" s="539">
        <v>0</v>
      </c>
      <c r="BC39" s="537" t="s">
        <v>551</v>
      </c>
      <c r="BD39" s="540"/>
      <c r="BE39" s="537" t="s">
        <v>78</v>
      </c>
      <c r="BF39" s="538" t="s">
        <v>552</v>
      </c>
      <c r="BG39" s="538">
        <v>228000</v>
      </c>
      <c r="BH39" s="552" t="s">
        <v>555</v>
      </c>
      <c r="BI39" s="538" t="s">
        <v>771</v>
      </c>
      <c r="BJ39" s="537" t="s">
        <v>1411</v>
      </c>
      <c r="BK39" s="537" t="s">
        <v>89</v>
      </c>
      <c r="BL39" s="538">
        <v>0</v>
      </c>
      <c r="BM39" s="538" t="s">
        <v>555</v>
      </c>
      <c r="BN39" s="538" t="s">
        <v>551</v>
      </c>
      <c r="BO39" s="538" t="s">
        <v>1412</v>
      </c>
      <c r="BP39" s="537" t="s">
        <v>89</v>
      </c>
      <c r="BQ39" s="538">
        <v>0</v>
      </c>
      <c r="BR39" s="538" t="s">
        <v>555</v>
      </c>
      <c r="BS39" s="538" t="s">
        <v>551</v>
      </c>
      <c r="BT39" s="538" t="s">
        <v>551</v>
      </c>
      <c r="BU39" s="539">
        <v>228000</v>
      </c>
      <c r="BV39" s="538" t="s">
        <v>551</v>
      </c>
      <c r="BW39" s="541">
        <v>0</v>
      </c>
      <c r="BX39" s="537" t="s">
        <v>551</v>
      </c>
      <c r="BY39" s="541">
        <v>0.46086209510334025</v>
      </c>
      <c r="BZ39" s="537" t="s">
        <v>551</v>
      </c>
      <c r="CA39" s="537" t="s">
        <v>78</v>
      </c>
      <c r="CB39" s="537" t="s">
        <v>1413</v>
      </c>
      <c r="CC39" s="537" t="s">
        <v>96</v>
      </c>
      <c r="CD39" s="537" t="s">
        <v>96</v>
      </c>
      <c r="CE39" s="537" t="s">
        <v>96</v>
      </c>
      <c r="CF39" s="537" t="s">
        <v>1414</v>
      </c>
      <c r="CG39" s="262"/>
      <c r="CH39" s="542"/>
      <c r="CI39" s="543" t="s">
        <v>78</v>
      </c>
      <c r="CJ39" s="543" t="s">
        <v>78</v>
      </c>
      <c r="CK39" s="543" t="s">
        <v>78</v>
      </c>
      <c r="CL39" s="543" t="s">
        <v>78</v>
      </c>
      <c r="CM39" s="543" t="s">
        <v>78</v>
      </c>
      <c r="CN39" s="543" t="s">
        <v>78</v>
      </c>
      <c r="CO39" s="543" t="s">
        <v>78</v>
      </c>
      <c r="CP39" s="543" t="s">
        <v>99</v>
      </c>
      <c r="CQ39" s="543" t="s">
        <v>99</v>
      </c>
      <c r="CR39" s="543" t="s">
        <v>99</v>
      </c>
      <c r="CS39" s="543" t="s">
        <v>78</v>
      </c>
      <c r="CT39" s="543" t="s">
        <v>551</v>
      </c>
      <c r="CU39" s="542"/>
      <c r="CV39" s="543" t="s">
        <v>78</v>
      </c>
      <c r="CW39" s="543" t="s">
        <v>78</v>
      </c>
      <c r="CX39" s="543" t="s">
        <v>78</v>
      </c>
      <c r="CY39" s="543" t="s">
        <v>78</v>
      </c>
      <c r="CZ39" s="543" t="s">
        <v>78</v>
      </c>
      <c r="DA39" s="543" t="s">
        <v>89</v>
      </c>
      <c r="DB39" s="543" t="s">
        <v>78</v>
      </c>
      <c r="DC39" s="543" t="s">
        <v>78</v>
      </c>
      <c r="DD39" s="543" t="s">
        <v>78</v>
      </c>
      <c r="DE39" s="543" t="s">
        <v>78</v>
      </c>
      <c r="DF39" s="543" t="s">
        <v>99</v>
      </c>
      <c r="DG39" s="543" t="s">
        <v>1415</v>
      </c>
      <c r="DH39" s="544"/>
      <c r="DI39" s="543" t="s">
        <v>78</v>
      </c>
      <c r="DJ39" s="543" t="s">
        <v>78</v>
      </c>
      <c r="DK39" s="543" t="s">
        <v>78</v>
      </c>
      <c r="DL39" s="543" t="s">
        <v>78</v>
      </c>
      <c r="DM39" s="543" t="s">
        <v>78</v>
      </c>
      <c r="DN39" s="543" t="s">
        <v>78</v>
      </c>
      <c r="DO39" s="543" t="s">
        <v>78</v>
      </c>
      <c r="DP39" s="543" t="s">
        <v>78</v>
      </c>
      <c r="DQ39" s="543" t="s">
        <v>89</v>
      </c>
      <c r="DR39" s="543" t="s">
        <v>89</v>
      </c>
      <c r="DS39" s="543" t="s">
        <v>89</v>
      </c>
      <c r="DT39" s="543" t="s">
        <v>1415</v>
      </c>
      <c r="DU39" s="544"/>
      <c r="DV39" s="543" t="s">
        <v>78</v>
      </c>
      <c r="DW39" s="543" t="s">
        <v>89</v>
      </c>
      <c r="DX39" s="543" t="s">
        <v>78</v>
      </c>
      <c r="DY39" s="543" t="s">
        <v>78</v>
      </c>
      <c r="DZ39" s="543" t="s">
        <v>78</v>
      </c>
      <c r="EA39" s="543" t="s">
        <v>78</v>
      </c>
      <c r="EB39" s="543" t="s">
        <v>78</v>
      </c>
      <c r="EC39" s="543" t="s">
        <v>89</v>
      </c>
      <c r="ED39" s="543" t="s">
        <v>89</v>
      </c>
      <c r="EE39" s="543" t="s">
        <v>89</v>
      </c>
      <c r="EF39" s="543" t="s">
        <v>78</v>
      </c>
      <c r="EG39" s="543" t="s">
        <v>551</v>
      </c>
      <c r="EH39" s="543" t="s">
        <v>1416</v>
      </c>
      <c r="EI39" s="545"/>
      <c r="EJ39" s="546" t="s">
        <v>78</v>
      </c>
      <c r="EK39" s="546" t="s">
        <v>1417</v>
      </c>
      <c r="EL39" s="546" t="s">
        <v>712</v>
      </c>
      <c r="EM39" s="546" t="s">
        <v>78</v>
      </c>
      <c r="EN39" s="546" t="s">
        <v>78</v>
      </c>
      <c r="EO39" s="546" t="s">
        <v>78</v>
      </c>
      <c r="EP39" s="546" t="s">
        <v>1418</v>
      </c>
      <c r="EQ39" s="546" t="s">
        <v>99</v>
      </c>
      <c r="ER39" s="546" t="s">
        <v>78</v>
      </c>
      <c r="ES39" s="546" t="s">
        <v>1419</v>
      </c>
      <c r="ET39" s="546" t="s">
        <v>78</v>
      </c>
      <c r="EU39" s="546" t="s">
        <v>1420</v>
      </c>
      <c r="EV39" s="546" t="s">
        <v>78</v>
      </c>
      <c r="EW39" s="546" t="s">
        <v>1210</v>
      </c>
      <c r="EX39" s="546" t="s">
        <v>1421</v>
      </c>
      <c r="EY39" s="546" t="s">
        <v>1422</v>
      </c>
      <c r="EZ39" s="546" t="s">
        <v>830</v>
      </c>
      <c r="FA39" s="546" t="s">
        <v>1421</v>
      </c>
      <c r="FB39" s="546" t="s">
        <v>1422</v>
      </c>
      <c r="FC39" s="546" t="s">
        <v>623</v>
      </c>
      <c r="FD39" s="546" t="s">
        <v>1421</v>
      </c>
      <c r="FE39" s="546" t="s">
        <v>1422</v>
      </c>
      <c r="FF39" s="550"/>
      <c r="FG39" s="546" t="s">
        <v>89</v>
      </c>
      <c r="FH39" s="546" t="s">
        <v>551</v>
      </c>
      <c r="FI39" s="546" t="s">
        <v>551</v>
      </c>
      <c r="FJ39" s="546" t="s">
        <v>89</v>
      </c>
      <c r="FK39" s="546" t="s">
        <v>551</v>
      </c>
      <c r="FL39" s="546" t="s">
        <v>551</v>
      </c>
      <c r="FM39" s="546" t="s">
        <v>89</v>
      </c>
      <c r="FN39" s="546" t="s">
        <v>551</v>
      </c>
      <c r="FO39" s="546" t="s">
        <v>551</v>
      </c>
      <c r="FP39" s="547"/>
      <c r="FQ39" s="546" t="s">
        <v>78</v>
      </c>
      <c r="FR39" s="546" t="s">
        <v>78</v>
      </c>
      <c r="FS39" s="546" t="s">
        <v>89</v>
      </c>
      <c r="FT39" s="546" t="s">
        <v>96</v>
      </c>
      <c r="FU39" s="547"/>
      <c r="FV39" s="546" t="s">
        <v>78</v>
      </c>
      <c r="FW39" s="546" t="s">
        <v>78</v>
      </c>
      <c r="FX39" s="546" t="s">
        <v>78</v>
      </c>
      <c r="FY39" s="546" t="s">
        <v>78</v>
      </c>
      <c r="FZ39" s="546" t="s">
        <v>89</v>
      </c>
      <c r="GA39" s="546" t="s">
        <v>89</v>
      </c>
      <c r="GB39" s="546" t="s">
        <v>89</v>
      </c>
      <c r="GC39" s="546" t="s">
        <v>89</v>
      </c>
      <c r="GD39" s="546" t="s">
        <v>89</v>
      </c>
      <c r="GE39" s="546" t="s">
        <v>89</v>
      </c>
      <c r="GF39" s="546" t="s">
        <v>96</v>
      </c>
      <c r="GG39" s="546">
        <v>2006</v>
      </c>
      <c r="GH39" s="546" t="s">
        <v>1423</v>
      </c>
      <c r="GI39" s="546" t="s">
        <v>551</v>
      </c>
      <c r="GJ39" s="547"/>
      <c r="GK39" s="546">
        <v>2009</v>
      </c>
      <c r="GL39" s="546" t="s">
        <v>78</v>
      </c>
      <c r="GM39" s="546" t="s">
        <v>89</v>
      </c>
      <c r="GN39" s="546" t="s">
        <v>89</v>
      </c>
      <c r="GO39" s="546" t="s">
        <v>89</v>
      </c>
      <c r="GP39" s="546" t="s">
        <v>551</v>
      </c>
      <c r="GQ39" s="555"/>
      <c r="GR39" s="548" t="s">
        <v>78</v>
      </c>
      <c r="GS39" s="549"/>
      <c r="GT39" s="548" t="s">
        <v>89</v>
      </c>
      <c r="GU39" s="548" t="s">
        <v>78</v>
      </c>
      <c r="GV39" s="548" t="s">
        <v>89</v>
      </c>
      <c r="GW39" s="548" t="s">
        <v>89</v>
      </c>
      <c r="GX39" s="548" t="s">
        <v>89</v>
      </c>
      <c r="GY39" s="548" t="s">
        <v>78</v>
      </c>
      <c r="GZ39" s="548" t="s">
        <v>89</v>
      </c>
      <c r="HA39" s="548" t="s">
        <v>89</v>
      </c>
      <c r="HB39" s="548" t="s">
        <v>96</v>
      </c>
      <c r="HC39" s="548" t="s">
        <v>555</v>
      </c>
      <c r="HD39" s="548" t="s">
        <v>1424</v>
      </c>
      <c r="HE39" s="549"/>
      <c r="HF39" s="548" t="s">
        <v>78</v>
      </c>
      <c r="HG39" s="548" t="s">
        <v>89</v>
      </c>
      <c r="HH39" s="551" t="s">
        <v>1425</v>
      </c>
      <c r="HI39" s="156" t="s">
        <v>504</v>
      </c>
    </row>
    <row r="40" spans="1:217" ht="39.950000000000003" customHeight="1">
      <c r="A40" s="263" t="s">
        <v>536</v>
      </c>
      <c r="B40" s="154"/>
      <c r="C40" s="536" t="s">
        <v>78</v>
      </c>
      <c r="D40" s="536" t="s">
        <v>1426</v>
      </c>
      <c r="E40" s="557"/>
      <c r="F40" s="536" t="s">
        <v>78</v>
      </c>
      <c r="G40" s="536" t="s">
        <v>1427</v>
      </c>
      <c r="H40" s="536" t="s">
        <v>78</v>
      </c>
      <c r="I40" s="536" t="s">
        <v>1428</v>
      </c>
      <c r="J40" s="536" t="s">
        <v>89</v>
      </c>
      <c r="K40" s="536" t="s">
        <v>551</v>
      </c>
      <c r="L40" s="536" t="s">
        <v>78</v>
      </c>
      <c r="M40" s="536" t="s">
        <v>1429</v>
      </c>
      <c r="N40" s="536" t="s">
        <v>78</v>
      </c>
      <c r="O40" s="536" t="s">
        <v>1430</v>
      </c>
      <c r="P40" s="536" t="s">
        <v>78</v>
      </c>
      <c r="Q40" s="536" t="s">
        <v>1431</v>
      </c>
      <c r="R40" s="536" t="s">
        <v>78</v>
      </c>
      <c r="S40" s="536" t="s">
        <v>1432</v>
      </c>
      <c r="T40" s="536" t="s">
        <v>89</v>
      </c>
      <c r="U40" s="536" t="s">
        <v>551</v>
      </c>
      <c r="V40" s="536" t="s">
        <v>78</v>
      </c>
      <c r="W40" s="536" t="s">
        <v>1433</v>
      </c>
      <c r="X40" s="536" t="s">
        <v>94</v>
      </c>
      <c r="Y40" s="536" t="s">
        <v>89</v>
      </c>
      <c r="Z40" s="536" t="s">
        <v>78</v>
      </c>
      <c r="AA40" s="536" t="s">
        <v>1434</v>
      </c>
      <c r="AB40" s="536" t="s">
        <v>1435</v>
      </c>
      <c r="AC40" s="155"/>
      <c r="AD40" s="537" t="s">
        <v>104</v>
      </c>
      <c r="AE40" s="537" t="s">
        <v>102</v>
      </c>
      <c r="AF40" s="538">
        <v>6900000</v>
      </c>
      <c r="AG40" s="535" t="s">
        <v>555</v>
      </c>
      <c r="AH40" s="535" t="s">
        <v>1436</v>
      </c>
      <c r="AI40" s="535" t="s">
        <v>78</v>
      </c>
      <c r="AJ40" s="538" t="s">
        <v>78</v>
      </c>
      <c r="AK40" s="538">
        <v>1000000</v>
      </c>
      <c r="AL40" s="537" t="s">
        <v>610</v>
      </c>
      <c r="AM40" s="537" t="s">
        <v>993</v>
      </c>
      <c r="AN40" s="537" t="s">
        <v>1437</v>
      </c>
      <c r="AO40" s="537" t="s">
        <v>78</v>
      </c>
      <c r="AP40" s="537" t="s">
        <v>78</v>
      </c>
      <c r="AQ40" s="537" t="s">
        <v>99</v>
      </c>
      <c r="AR40" s="538">
        <v>1500000</v>
      </c>
      <c r="AS40" s="538" t="s">
        <v>610</v>
      </c>
      <c r="AT40" s="538" t="s">
        <v>1311</v>
      </c>
      <c r="AU40" s="537" t="s">
        <v>551</v>
      </c>
      <c r="AV40" s="537" t="s">
        <v>89</v>
      </c>
      <c r="AW40" s="538" t="s">
        <v>96</v>
      </c>
      <c r="AX40" s="538">
        <v>0</v>
      </c>
      <c r="AY40" s="538" t="s">
        <v>610</v>
      </c>
      <c r="AZ40" s="538" t="s">
        <v>551</v>
      </c>
      <c r="BA40" s="537" t="s">
        <v>551</v>
      </c>
      <c r="BB40" s="539">
        <v>1500000</v>
      </c>
      <c r="BC40" s="537" t="s">
        <v>551</v>
      </c>
      <c r="BD40" s="540"/>
      <c r="BE40" s="537" t="s">
        <v>78</v>
      </c>
      <c r="BF40" s="538" t="s">
        <v>1438</v>
      </c>
      <c r="BG40" s="538">
        <v>4873387</v>
      </c>
      <c r="BH40" s="552" t="s">
        <v>610</v>
      </c>
      <c r="BI40" s="538" t="s">
        <v>1439</v>
      </c>
      <c r="BJ40" s="537" t="s">
        <v>1440</v>
      </c>
      <c r="BK40" s="537" t="s">
        <v>89</v>
      </c>
      <c r="BL40" s="538">
        <v>0</v>
      </c>
      <c r="BM40" s="538" t="s">
        <v>610</v>
      </c>
      <c r="BN40" s="538" t="s">
        <v>551</v>
      </c>
      <c r="BO40" s="538" t="s">
        <v>551</v>
      </c>
      <c r="BP40" s="537" t="s">
        <v>89</v>
      </c>
      <c r="BQ40" s="538">
        <v>0</v>
      </c>
      <c r="BR40" s="538" t="s">
        <v>610</v>
      </c>
      <c r="BS40" s="538" t="s">
        <v>551</v>
      </c>
      <c r="BT40" s="538" t="s">
        <v>551</v>
      </c>
      <c r="BU40" s="539">
        <v>4873387</v>
      </c>
      <c r="BV40" s="538" t="s">
        <v>551</v>
      </c>
      <c r="BW40" s="541">
        <v>0.23535366673952171</v>
      </c>
      <c r="BX40" s="537" t="s">
        <v>551</v>
      </c>
      <c r="BY40" s="541">
        <v>0.92367927536231886</v>
      </c>
      <c r="BZ40" s="537" t="s">
        <v>1441</v>
      </c>
      <c r="CA40" s="537" t="s">
        <v>551</v>
      </c>
      <c r="CB40" s="537" t="s">
        <v>551</v>
      </c>
      <c r="CC40" s="537" t="s">
        <v>77</v>
      </c>
      <c r="CD40" s="537" t="s">
        <v>1442</v>
      </c>
      <c r="CE40" s="537" t="s">
        <v>78</v>
      </c>
      <c r="CF40" s="537" t="s">
        <v>1443</v>
      </c>
      <c r="CG40" s="262"/>
      <c r="CH40" s="542"/>
      <c r="CI40" s="543" t="s">
        <v>78</v>
      </c>
      <c r="CJ40" s="543" t="s">
        <v>99</v>
      </c>
      <c r="CK40" s="543" t="s">
        <v>99</v>
      </c>
      <c r="CL40" s="543" t="s">
        <v>78</v>
      </c>
      <c r="CM40" s="543" t="s">
        <v>99</v>
      </c>
      <c r="CN40" s="543" t="s">
        <v>78</v>
      </c>
      <c r="CO40" s="543" t="s">
        <v>99</v>
      </c>
      <c r="CP40" s="543" t="s">
        <v>99</v>
      </c>
      <c r="CQ40" s="543" t="s">
        <v>78</v>
      </c>
      <c r="CR40" s="543" t="s">
        <v>78</v>
      </c>
      <c r="CS40" s="543" t="s">
        <v>99</v>
      </c>
      <c r="CT40" s="543" t="s">
        <v>551</v>
      </c>
      <c r="CU40" s="542"/>
      <c r="CV40" s="543" t="s">
        <v>78</v>
      </c>
      <c r="CW40" s="543" t="s">
        <v>78</v>
      </c>
      <c r="CX40" s="543" t="s">
        <v>78</v>
      </c>
      <c r="CY40" s="543" t="s">
        <v>78</v>
      </c>
      <c r="CZ40" s="543" t="s">
        <v>78</v>
      </c>
      <c r="DA40" s="543" t="s">
        <v>78</v>
      </c>
      <c r="DB40" s="543" t="s">
        <v>89</v>
      </c>
      <c r="DC40" s="543" t="s">
        <v>78</v>
      </c>
      <c r="DD40" s="543" t="s">
        <v>78</v>
      </c>
      <c r="DE40" s="543" t="s">
        <v>78</v>
      </c>
      <c r="DF40" s="543" t="s">
        <v>89</v>
      </c>
      <c r="DG40" s="543" t="s">
        <v>551</v>
      </c>
      <c r="DH40" s="544"/>
      <c r="DI40" s="543" t="s">
        <v>78</v>
      </c>
      <c r="DJ40" s="543" t="s">
        <v>78</v>
      </c>
      <c r="DK40" s="543" t="s">
        <v>78</v>
      </c>
      <c r="DL40" s="543" t="s">
        <v>78</v>
      </c>
      <c r="DM40" s="543" t="s">
        <v>78</v>
      </c>
      <c r="DN40" s="543" t="s">
        <v>78</v>
      </c>
      <c r="DO40" s="543" t="s">
        <v>78</v>
      </c>
      <c r="DP40" s="543" t="s">
        <v>78</v>
      </c>
      <c r="DQ40" s="543" t="s">
        <v>78</v>
      </c>
      <c r="DR40" s="543" t="s">
        <v>78</v>
      </c>
      <c r="DS40" s="543" t="s">
        <v>99</v>
      </c>
      <c r="DT40" s="543" t="s">
        <v>551</v>
      </c>
      <c r="DU40" s="544"/>
      <c r="DV40" s="543" t="s">
        <v>78</v>
      </c>
      <c r="DW40" s="543" t="s">
        <v>78</v>
      </c>
      <c r="DX40" s="543" t="s">
        <v>78</v>
      </c>
      <c r="DY40" s="543" t="s">
        <v>78</v>
      </c>
      <c r="DZ40" s="543" t="s">
        <v>78</v>
      </c>
      <c r="EA40" s="543" t="s">
        <v>78</v>
      </c>
      <c r="EB40" s="543" t="s">
        <v>89</v>
      </c>
      <c r="EC40" s="543" t="s">
        <v>89</v>
      </c>
      <c r="ED40" s="543" t="s">
        <v>89</v>
      </c>
      <c r="EE40" s="543" t="s">
        <v>89</v>
      </c>
      <c r="EF40" s="543" t="s">
        <v>78</v>
      </c>
      <c r="EG40" s="543" t="s">
        <v>551</v>
      </c>
      <c r="EH40" s="543" t="s">
        <v>551</v>
      </c>
      <c r="EI40" s="545"/>
      <c r="EJ40" s="546" t="s">
        <v>78</v>
      </c>
      <c r="EK40" s="546" t="s">
        <v>1444</v>
      </c>
      <c r="EL40" s="546" t="s">
        <v>1445</v>
      </c>
      <c r="EM40" s="546" t="s">
        <v>78</v>
      </c>
      <c r="EN40" s="546" t="s">
        <v>78</v>
      </c>
      <c r="EO40" s="546" t="s">
        <v>78</v>
      </c>
      <c r="EP40" s="546" t="s">
        <v>1446</v>
      </c>
      <c r="EQ40" s="546" t="s">
        <v>1447</v>
      </c>
      <c r="ER40" s="546" t="s">
        <v>78</v>
      </c>
      <c r="ES40" s="546" t="s">
        <v>1448</v>
      </c>
      <c r="ET40" s="546" t="s">
        <v>99</v>
      </c>
      <c r="EU40" s="546" t="s">
        <v>99</v>
      </c>
      <c r="EV40" s="546" t="s">
        <v>78</v>
      </c>
      <c r="EW40" s="546" t="s">
        <v>623</v>
      </c>
      <c r="EX40" s="546" t="s">
        <v>1449</v>
      </c>
      <c r="EY40" s="546" t="s">
        <v>1450</v>
      </c>
      <c r="EZ40" s="546" t="s">
        <v>551</v>
      </c>
      <c r="FA40" s="546" t="s">
        <v>551</v>
      </c>
      <c r="FB40" s="546" t="s">
        <v>551</v>
      </c>
      <c r="FC40" s="546" t="s">
        <v>551</v>
      </c>
      <c r="FD40" s="546" t="s">
        <v>551</v>
      </c>
      <c r="FE40" s="546" t="s">
        <v>551</v>
      </c>
      <c r="FF40" s="550"/>
      <c r="FG40" s="546" t="s">
        <v>89</v>
      </c>
      <c r="FH40" s="546" t="s">
        <v>551</v>
      </c>
      <c r="FI40" s="546" t="s">
        <v>551</v>
      </c>
      <c r="FJ40" s="546" t="s">
        <v>89</v>
      </c>
      <c r="FK40" s="546" t="s">
        <v>551</v>
      </c>
      <c r="FL40" s="546" t="s">
        <v>551</v>
      </c>
      <c r="FM40" s="546" t="s">
        <v>89</v>
      </c>
      <c r="FN40" s="546" t="s">
        <v>551</v>
      </c>
      <c r="FO40" s="546" t="s">
        <v>551</v>
      </c>
      <c r="FP40" s="547"/>
      <c r="FQ40" s="546" t="s">
        <v>89</v>
      </c>
      <c r="FR40" s="546" t="s">
        <v>89</v>
      </c>
      <c r="FS40" s="546" t="s">
        <v>96</v>
      </c>
      <c r="FT40" s="546" t="s">
        <v>96</v>
      </c>
      <c r="FU40" s="547"/>
      <c r="FV40" s="546" t="s">
        <v>78</v>
      </c>
      <c r="FW40" s="546" t="s">
        <v>78</v>
      </c>
      <c r="FX40" s="546" t="s">
        <v>78</v>
      </c>
      <c r="FY40" s="546" t="s">
        <v>78</v>
      </c>
      <c r="FZ40" s="546" t="s">
        <v>78</v>
      </c>
      <c r="GA40" s="546" t="s">
        <v>89</v>
      </c>
      <c r="GB40" s="546" t="s">
        <v>89</v>
      </c>
      <c r="GC40" s="546" t="s">
        <v>78</v>
      </c>
      <c r="GD40" s="546" t="s">
        <v>89</v>
      </c>
      <c r="GE40" s="546" t="s">
        <v>99</v>
      </c>
      <c r="GF40" s="546" t="s">
        <v>99</v>
      </c>
      <c r="GG40" s="546" t="s">
        <v>1451</v>
      </c>
      <c r="GH40" s="546" t="s">
        <v>1452</v>
      </c>
      <c r="GI40" s="546" t="s">
        <v>1453</v>
      </c>
      <c r="GJ40" s="547"/>
      <c r="GK40" s="546">
        <v>2010</v>
      </c>
      <c r="GL40" s="546" t="s">
        <v>78</v>
      </c>
      <c r="GM40" s="546" t="s">
        <v>78</v>
      </c>
      <c r="GN40" s="546" t="s">
        <v>78</v>
      </c>
      <c r="GO40" s="546" t="s">
        <v>89</v>
      </c>
      <c r="GP40" s="546" t="s">
        <v>1454</v>
      </c>
      <c r="GQ40" s="555"/>
      <c r="GR40" s="548" t="s">
        <v>78</v>
      </c>
      <c r="GS40" s="549"/>
      <c r="GT40" s="548" t="s">
        <v>89</v>
      </c>
      <c r="GU40" s="548" t="s">
        <v>78</v>
      </c>
      <c r="GV40" s="548" t="s">
        <v>89</v>
      </c>
      <c r="GW40" s="548" t="s">
        <v>78</v>
      </c>
      <c r="GX40" s="548" t="s">
        <v>89</v>
      </c>
      <c r="GY40" s="548" t="s">
        <v>78</v>
      </c>
      <c r="GZ40" s="548" t="s">
        <v>96</v>
      </c>
      <c r="HA40" s="548" t="s">
        <v>89</v>
      </c>
      <c r="HB40" s="548" t="s">
        <v>96</v>
      </c>
      <c r="HC40" s="1114" t="s">
        <v>610</v>
      </c>
      <c r="HD40" s="548" t="s">
        <v>1455</v>
      </c>
      <c r="HE40" s="549"/>
      <c r="HF40" s="548" t="s">
        <v>89</v>
      </c>
      <c r="HG40" s="548" t="s">
        <v>89</v>
      </c>
      <c r="HH40" s="551" t="s">
        <v>1456</v>
      </c>
      <c r="HI40" s="156" t="s">
        <v>504</v>
      </c>
    </row>
    <row r="41" spans="1:217" ht="39.950000000000003" customHeight="1">
      <c r="A41" s="263" t="s">
        <v>537</v>
      </c>
      <c r="B41" s="154"/>
      <c r="C41" s="536" t="s">
        <v>78</v>
      </c>
      <c r="D41" s="536" t="s">
        <v>1457</v>
      </c>
      <c r="E41" s="557"/>
      <c r="F41" s="536" t="s">
        <v>89</v>
      </c>
      <c r="G41" s="536" t="s">
        <v>551</v>
      </c>
      <c r="H41" s="536" t="s">
        <v>78</v>
      </c>
      <c r="I41" s="536" t="s">
        <v>1458</v>
      </c>
      <c r="J41" s="536" t="s">
        <v>89</v>
      </c>
      <c r="K41" s="536" t="s">
        <v>551</v>
      </c>
      <c r="L41" s="536" t="s">
        <v>78</v>
      </c>
      <c r="M41" s="536" t="s">
        <v>1459</v>
      </c>
      <c r="N41" s="536" t="s">
        <v>78</v>
      </c>
      <c r="O41" s="536" t="s">
        <v>552</v>
      </c>
      <c r="P41" s="536" t="s">
        <v>78</v>
      </c>
      <c r="Q41" s="536" t="s">
        <v>1460</v>
      </c>
      <c r="R41" s="536" t="s">
        <v>89</v>
      </c>
      <c r="S41" s="536" t="s">
        <v>551</v>
      </c>
      <c r="T41" s="536" t="s">
        <v>89</v>
      </c>
      <c r="U41" s="536" t="s">
        <v>551</v>
      </c>
      <c r="V41" s="536" t="s">
        <v>78</v>
      </c>
      <c r="W41" s="536" t="s">
        <v>1461</v>
      </c>
      <c r="X41" s="536" t="s">
        <v>76</v>
      </c>
      <c r="Y41" s="536" t="s">
        <v>78</v>
      </c>
      <c r="Z41" s="536" t="s">
        <v>89</v>
      </c>
      <c r="AA41" s="536" t="s">
        <v>96</v>
      </c>
      <c r="AB41" s="536" t="s">
        <v>96</v>
      </c>
      <c r="AC41" s="155"/>
      <c r="AD41" s="537" t="s">
        <v>80</v>
      </c>
      <c r="AE41" s="537" t="s">
        <v>123</v>
      </c>
      <c r="AF41" s="538">
        <v>3600000</v>
      </c>
      <c r="AG41" s="535" t="s">
        <v>1462</v>
      </c>
      <c r="AH41" s="535" t="s">
        <v>1463</v>
      </c>
      <c r="AI41" s="535" t="s">
        <v>78</v>
      </c>
      <c r="AJ41" s="538" t="s">
        <v>78</v>
      </c>
      <c r="AK41" s="538">
        <v>677500</v>
      </c>
      <c r="AL41" s="537" t="s">
        <v>555</v>
      </c>
      <c r="AM41" s="537" t="s">
        <v>1464</v>
      </c>
      <c r="AN41" s="537" t="s">
        <v>1465</v>
      </c>
      <c r="AO41" s="537" t="s">
        <v>78</v>
      </c>
      <c r="AP41" s="537" t="s">
        <v>78</v>
      </c>
      <c r="AQ41" s="537" t="s">
        <v>1466</v>
      </c>
      <c r="AR41" s="538">
        <v>260000</v>
      </c>
      <c r="AS41" s="538" t="s">
        <v>555</v>
      </c>
      <c r="AT41" s="538" t="s">
        <v>1467</v>
      </c>
      <c r="AU41" s="537" t="s">
        <v>1468</v>
      </c>
      <c r="AV41" s="537" t="s">
        <v>89</v>
      </c>
      <c r="AW41" s="538" t="s">
        <v>96</v>
      </c>
      <c r="AX41" s="538">
        <v>0</v>
      </c>
      <c r="AY41" s="538" t="s">
        <v>555</v>
      </c>
      <c r="AZ41" s="538" t="s">
        <v>551</v>
      </c>
      <c r="BA41" s="537" t="s">
        <v>551</v>
      </c>
      <c r="BB41" s="539">
        <v>260000</v>
      </c>
      <c r="BC41" s="537" t="s">
        <v>551</v>
      </c>
      <c r="BD41" s="540"/>
      <c r="BE41" s="537" t="s">
        <v>78</v>
      </c>
      <c r="BF41" s="538" t="s">
        <v>1469</v>
      </c>
      <c r="BG41" s="538">
        <v>472430</v>
      </c>
      <c r="BH41" s="538" t="s">
        <v>555</v>
      </c>
      <c r="BI41" s="538" t="s">
        <v>1470</v>
      </c>
      <c r="BJ41" s="537" t="s">
        <v>1471</v>
      </c>
      <c r="BK41" s="537" t="s">
        <v>89</v>
      </c>
      <c r="BL41" s="538">
        <v>0</v>
      </c>
      <c r="BM41" s="538" t="s">
        <v>555</v>
      </c>
      <c r="BN41" s="538" t="s">
        <v>551</v>
      </c>
      <c r="BO41" s="538" t="s">
        <v>551</v>
      </c>
      <c r="BP41" s="537" t="s">
        <v>89</v>
      </c>
      <c r="BQ41" s="538">
        <v>0</v>
      </c>
      <c r="BR41" s="538" t="s">
        <v>555</v>
      </c>
      <c r="BS41" s="538" t="s">
        <v>551</v>
      </c>
      <c r="BT41" s="538" t="s">
        <v>551</v>
      </c>
      <c r="BU41" s="539">
        <v>472430</v>
      </c>
      <c r="BV41" s="538" t="s">
        <v>551</v>
      </c>
      <c r="BW41" s="541">
        <v>0.35498272872492936</v>
      </c>
      <c r="BX41" s="537" t="s">
        <v>551</v>
      </c>
      <c r="BY41" s="541">
        <v>0.20345277777777779</v>
      </c>
      <c r="BZ41" s="537" t="s">
        <v>551</v>
      </c>
      <c r="CA41" s="537" t="s">
        <v>78</v>
      </c>
      <c r="CB41" s="537" t="s">
        <v>551</v>
      </c>
      <c r="CC41" s="537" t="s">
        <v>77</v>
      </c>
      <c r="CD41" s="537" t="s">
        <v>1472</v>
      </c>
      <c r="CE41" s="537" t="s">
        <v>89</v>
      </c>
      <c r="CF41" s="537" t="s">
        <v>1473</v>
      </c>
      <c r="CG41" s="262"/>
      <c r="CH41" s="542"/>
      <c r="CI41" s="543" t="s">
        <v>78</v>
      </c>
      <c r="CJ41" s="543" t="s">
        <v>78</v>
      </c>
      <c r="CK41" s="543" t="s">
        <v>78</v>
      </c>
      <c r="CL41" s="543" t="s">
        <v>89</v>
      </c>
      <c r="CM41" s="543" t="s">
        <v>78</v>
      </c>
      <c r="CN41" s="543" t="s">
        <v>78</v>
      </c>
      <c r="CO41" s="543" t="s">
        <v>89</v>
      </c>
      <c r="CP41" s="543" t="s">
        <v>78</v>
      </c>
      <c r="CQ41" s="543" t="s">
        <v>78</v>
      </c>
      <c r="CR41" s="543" t="s">
        <v>78</v>
      </c>
      <c r="CS41" s="543" t="s">
        <v>89</v>
      </c>
      <c r="CT41" s="543" t="s">
        <v>1474</v>
      </c>
      <c r="CU41" s="542"/>
      <c r="CV41" s="543" t="s">
        <v>78</v>
      </c>
      <c r="CW41" s="543" t="s">
        <v>78</v>
      </c>
      <c r="CX41" s="543" t="s">
        <v>78</v>
      </c>
      <c r="CY41" s="543" t="s">
        <v>89</v>
      </c>
      <c r="CZ41" s="543" t="s">
        <v>78</v>
      </c>
      <c r="DA41" s="543" t="s">
        <v>78</v>
      </c>
      <c r="DB41" s="543" t="s">
        <v>89</v>
      </c>
      <c r="DC41" s="543" t="s">
        <v>78</v>
      </c>
      <c r="DD41" s="543" t="s">
        <v>78</v>
      </c>
      <c r="DE41" s="543" t="s">
        <v>78</v>
      </c>
      <c r="DF41" s="543" t="s">
        <v>89</v>
      </c>
      <c r="DG41" s="543" t="s">
        <v>1474</v>
      </c>
      <c r="DH41" s="544"/>
      <c r="DI41" s="543" t="s">
        <v>89</v>
      </c>
      <c r="DJ41" s="543" t="s">
        <v>89</v>
      </c>
      <c r="DK41" s="543" t="s">
        <v>89</v>
      </c>
      <c r="DL41" s="543" t="s">
        <v>89</v>
      </c>
      <c r="DM41" s="543" t="s">
        <v>89</v>
      </c>
      <c r="DN41" s="543" t="s">
        <v>78</v>
      </c>
      <c r="DO41" s="543" t="s">
        <v>78</v>
      </c>
      <c r="DP41" s="543" t="s">
        <v>89</v>
      </c>
      <c r="DQ41" s="543" t="s">
        <v>89</v>
      </c>
      <c r="DR41" s="543" t="s">
        <v>89</v>
      </c>
      <c r="DS41" s="543" t="s">
        <v>89</v>
      </c>
      <c r="DT41" s="543" t="s">
        <v>89</v>
      </c>
      <c r="DU41" s="544"/>
      <c r="DV41" s="543" t="s">
        <v>89</v>
      </c>
      <c r="DW41" s="543" t="s">
        <v>89</v>
      </c>
      <c r="DX41" s="543" t="s">
        <v>89</v>
      </c>
      <c r="DY41" s="543" t="s">
        <v>89</v>
      </c>
      <c r="DZ41" s="543" t="s">
        <v>89</v>
      </c>
      <c r="EA41" s="543" t="s">
        <v>89</v>
      </c>
      <c r="EB41" s="543" t="s">
        <v>89</v>
      </c>
      <c r="EC41" s="543" t="s">
        <v>89</v>
      </c>
      <c r="ED41" s="543" t="s">
        <v>89</v>
      </c>
      <c r="EE41" s="543" t="s">
        <v>89</v>
      </c>
      <c r="EF41" s="543" t="s">
        <v>89</v>
      </c>
      <c r="EG41" s="543" t="s">
        <v>89</v>
      </c>
      <c r="EH41" s="543" t="s">
        <v>1475</v>
      </c>
      <c r="EI41" s="545"/>
      <c r="EJ41" s="546" t="s">
        <v>89</v>
      </c>
      <c r="EK41" s="546" t="s">
        <v>551</v>
      </c>
      <c r="EL41" s="546" t="s">
        <v>551</v>
      </c>
      <c r="EM41" s="546" t="s">
        <v>551</v>
      </c>
      <c r="EN41" s="546" t="s">
        <v>551</v>
      </c>
      <c r="EO41" s="546" t="s">
        <v>78</v>
      </c>
      <c r="EP41" s="546" t="s">
        <v>560</v>
      </c>
      <c r="EQ41" s="546" t="s">
        <v>1476</v>
      </c>
      <c r="ER41" s="546" t="s">
        <v>78</v>
      </c>
      <c r="ES41" s="546" t="s">
        <v>1477</v>
      </c>
      <c r="ET41" s="546" t="s">
        <v>78</v>
      </c>
      <c r="EU41" s="546" t="s">
        <v>1478</v>
      </c>
      <c r="EV41" s="546" t="s">
        <v>78</v>
      </c>
      <c r="EW41" s="546" t="s">
        <v>1479</v>
      </c>
      <c r="EX41" s="546" t="s">
        <v>1480</v>
      </c>
      <c r="EY41" s="546" t="s">
        <v>1481</v>
      </c>
      <c r="EZ41" s="546" t="s">
        <v>830</v>
      </c>
      <c r="FA41" s="546" t="s">
        <v>1482</v>
      </c>
      <c r="FB41" s="546" t="s">
        <v>1483</v>
      </c>
      <c r="FC41" s="546" t="s">
        <v>623</v>
      </c>
      <c r="FD41" s="546" t="s">
        <v>1484</v>
      </c>
      <c r="FE41" s="546" t="s">
        <v>1485</v>
      </c>
      <c r="FF41" s="550"/>
      <c r="FG41" s="546" t="s">
        <v>89</v>
      </c>
      <c r="FH41" s="546" t="s">
        <v>551</v>
      </c>
      <c r="FI41" s="546" t="s">
        <v>551</v>
      </c>
      <c r="FJ41" s="546" t="s">
        <v>89</v>
      </c>
      <c r="FK41" s="546" t="s">
        <v>551</v>
      </c>
      <c r="FL41" s="546" t="s">
        <v>551</v>
      </c>
      <c r="FM41" s="546" t="s">
        <v>89</v>
      </c>
      <c r="FN41" s="546" t="s">
        <v>551</v>
      </c>
      <c r="FO41" s="546" t="s">
        <v>551</v>
      </c>
      <c r="FP41" s="547"/>
      <c r="FQ41" s="546" t="s">
        <v>89</v>
      </c>
      <c r="FR41" s="546" t="s">
        <v>89</v>
      </c>
      <c r="FS41" s="546" t="s">
        <v>96</v>
      </c>
      <c r="FT41" s="546" t="s">
        <v>96</v>
      </c>
      <c r="FU41" s="547"/>
      <c r="FV41" s="546" t="s">
        <v>78</v>
      </c>
      <c r="FW41" s="546" t="s">
        <v>78</v>
      </c>
      <c r="FX41" s="546" t="s">
        <v>78</v>
      </c>
      <c r="FY41" s="546" t="s">
        <v>89</v>
      </c>
      <c r="FZ41" s="546" t="s">
        <v>89</v>
      </c>
      <c r="GA41" s="546" t="s">
        <v>89</v>
      </c>
      <c r="GB41" s="546" t="s">
        <v>89</v>
      </c>
      <c r="GC41" s="546" t="s">
        <v>78</v>
      </c>
      <c r="GD41" s="546" t="s">
        <v>89</v>
      </c>
      <c r="GE41" s="546" t="s">
        <v>89</v>
      </c>
      <c r="GF41" s="546" t="s">
        <v>96</v>
      </c>
      <c r="GG41" s="546">
        <v>2009</v>
      </c>
      <c r="GH41" s="546" t="s">
        <v>1486</v>
      </c>
      <c r="GI41" s="546" t="s">
        <v>1487</v>
      </c>
      <c r="GJ41" s="547"/>
      <c r="GK41" s="546">
        <v>2005</v>
      </c>
      <c r="GL41" s="546" t="s">
        <v>78</v>
      </c>
      <c r="GM41" s="546" t="s">
        <v>89</v>
      </c>
      <c r="GN41" s="546" t="s">
        <v>89</v>
      </c>
      <c r="GO41" s="546" t="s">
        <v>89</v>
      </c>
      <c r="GP41" s="546" t="s">
        <v>1488</v>
      </c>
      <c r="GQ41" s="555"/>
      <c r="GR41" s="548" t="s">
        <v>99</v>
      </c>
      <c r="GS41" s="549"/>
      <c r="GT41" s="548" t="s">
        <v>99</v>
      </c>
      <c r="GU41" s="548" t="s">
        <v>96</v>
      </c>
      <c r="GV41" s="548" t="s">
        <v>96</v>
      </c>
      <c r="GW41" s="548" t="s">
        <v>96</v>
      </c>
      <c r="GX41" s="548" t="s">
        <v>99</v>
      </c>
      <c r="GY41" s="548" t="s">
        <v>99</v>
      </c>
      <c r="GZ41" s="548" t="s">
        <v>96</v>
      </c>
      <c r="HA41" s="548" t="s">
        <v>96</v>
      </c>
      <c r="HB41" s="548" t="s">
        <v>96</v>
      </c>
      <c r="HC41" s="548" t="s">
        <v>96</v>
      </c>
      <c r="HD41" s="548" t="s">
        <v>1489</v>
      </c>
      <c r="HE41" s="549"/>
      <c r="HF41" s="548" t="s">
        <v>78</v>
      </c>
      <c r="HG41" s="548" t="s">
        <v>99</v>
      </c>
      <c r="HH41" s="551" t="s">
        <v>1490</v>
      </c>
      <c r="HI41" s="159" t="s">
        <v>497</v>
      </c>
    </row>
    <row r="42" spans="1:217" ht="39.950000000000003" customHeight="1">
      <c r="A42" s="263" t="s">
        <v>538</v>
      </c>
      <c r="B42" s="154"/>
      <c r="C42" s="536" t="s">
        <v>78</v>
      </c>
      <c r="D42" s="536" t="s">
        <v>1491</v>
      </c>
      <c r="E42" s="557"/>
      <c r="F42" s="536" t="s">
        <v>78</v>
      </c>
      <c r="G42" s="536" t="s">
        <v>1492</v>
      </c>
      <c r="H42" s="536" t="s">
        <v>78</v>
      </c>
      <c r="I42" s="536" t="s">
        <v>1493</v>
      </c>
      <c r="J42" s="536" t="s">
        <v>89</v>
      </c>
      <c r="K42" s="536" t="s">
        <v>551</v>
      </c>
      <c r="L42" s="536" t="s">
        <v>78</v>
      </c>
      <c r="M42" s="536" t="s">
        <v>1494</v>
      </c>
      <c r="N42" s="536" t="s">
        <v>78</v>
      </c>
      <c r="O42" s="536" t="s">
        <v>552</v>
      </c>
      <c r="P42" s="536" t="s">
        <v>78</v>
      </c>
      <c r="Q42" s="536" t="s">
        <v>1495</v>
      </c>
      <c r="R42" s="536" t="s">
        <v>78</v>
      </c>
      <c r="S42" s="536" t="s">
        <v>1496</v>
      </c>
      <c r="T42" s="536" t="s">
        <v>89</v>
      </c>
      <c r="U42" s="536" t="s">
        <v>551</v>
      </c>
      <c r="V42" s="536" t="s">
        <v>89</v>
      </c>
      <c r="W42" s="536" t="s">
        <v>551</v>
      </c>
      <c r="X42" s="536" t="s">
        <v>82</v>
      </c>
      <c r="Y42" s="536" t="s">
        <v>89</v>
      </c>
      <c r="Z42" s="536" t="s">
        <v>78</v>
      </c>
      <c r="AA42" s="536" t="s">
        <v>1497</v>
      </c>
      <c r="AB42" s="536" t="s">
        <v>1498</v>
      </c>
      <c r="AC42" s="155"/>
      <c r="AD42" s="537" t="s">
        <v>80</v>
      </c>
      <c r="AE42" s="537" t="s">
        <v>123</v>
      </c>
      <c r="AF42" s="538">
        <v>2000000</v>
      </c>
      <c r="AG42" s="535" t="s">
        <v>555</v>
      </c>
      <c r="AH42" s="535" t="s">
        <v>1499</v>
      </c>
      <c r="AI42" s="535" t="s">
        <v>89</v>
      </c>
      <c r="AJ42" s="538" t="s">
        <v>89</v>
      </c>
      <c r="AK42" s="538">
        <v>0</v>
      </c>
      <c r="AL42" s="537" t="s">
        <v>555</v>
      </c>
      <c r="AM42" s="537" t="s">
        <v>551</v>
      </c>
      <c r="AN42" s="537" t="s">
        <v>551</v>
      </c>
      <c r="AO42" s="537" t="s">
        <v>89</v>
      </c>
      <c r="AP42" s="537" t="s">
        <v>89</v>
      </c>
      <c r="AQ42" s="537" t="s">
        <v>96</v>
      </c>
      <c r="AR42" s="538">
        <v>0</v>
      </c>
      <c r="AS42" s="538" t="s">
        <v>555</v>
      </c>
      <c r="AT42" s="538" t="s">
        <v>551</v>
      </c>
      <c r="AU42" s="537" t="s">
        <v>551</v>
      </c>
      <c r="AV42" s="537" t="s">
        <v>89</v>
      </c>
      <c r="AW42" s="538" t="s">
        <v>96</v>
      </c>
      <c r="AX42" s="538">
        <v>0</v>
      </c>
      <c r="AY42" s="538" t="s">
        <v>555</v>
      </c>
      <c r="AZ42" s="538" t="s">
        <v>551</v>
      </c>
      <c r="BA42" s="537" t="s">
        <v>551</v>
      </c>
      <c r="BB42" s="539">
        <v>0</v>
      </c>
      <c r="BC42" s="537" t="s">
        <v>551</v>
      </c>
      <c r="BD42" s="540"/>
      <c r="BE42" s="537" t="s">
        <v>78</v>
      </c>
      <c r="BF42" s="538" t="s">
        <v>552</v>
      </c>
      <c r="BG42" s="538">
        <v>1000000</v>
      </c>
      <c r="BH42" s="538" t="s">
        <v>555</v>
      </c>
      <c r="BI42" s="538" t="s">
        <v>1500</v>
      </c>
      <c r="BJ42" s="537" t="s">
        <v>1501</v>
      </c>
      <c r="BK42" s="537" t="s">
        <v>99</v>
      </c>
      <c r="BL42" s="538" t="s">
        <v>551</v>
      </c>
      <c r="BM42" s="538" t="s">
        <v>555</v>
      </c>
      <c r="BN42" s="538" t="s">
        <v>551</v>
      </c>
      <c r="BO42" s="538" t="s">
        <v>551</v>
      </c>
      <c r="BP42" s="537" t="s">
        <v>99</v>
      </c>
      <c r="BQ42" s="538" t="s">
        <v>551</v>
      </c>
      <c r="BR42" s="538" t="s">
        <v>555</v>
      </c>
      <c r="BS42" s="538" t="s">
        <v>551</v>
      </c>
      <c r="BT42" s="538" t="s">
        <v>551</v>
      </c>
      <c r="BU42" s="539">
        <v>1000000</v>
      </c>
      <c r="BV42" s="538" t="s">
        <v>903</v>
      </c>
      <c r="BW42" s="541">
        <v>0</v>
      </c>
      <c r="BX42" s="537" t="s">
        <v>551</v>
      </c>
      <c r="BY42" s="541">
        <v>0.5</v>
      </c>
      <c r="BZ42" s="537" t="s">
        <v>551</v>
      </c>
      <c r="CA42" s="537" t="s">
        <v>78</v>
      </c>
      <c r="CB42" s="537" t="s">
        <v>1502</v>
      </c>
      <c r="CC42" s="537" t="s">
        <v>96</v>
      </c>
      <c r="CD42" s="537" t="s">
        <v>96</v>
      </c>
      <c r="CE42" s="537" t="s">
        <v>96</v>
      </c>
      <c r="CF42" s="537" t="s">
        <v>551</v>
      </c>
      <c r="CG42" s="262"/>
      <c r="CH42" s="542"/>
      <c r="CI42" s="543" t="s">
        <v>99</v>
      </c>
      <c r="CJ42" s="543" t="s">
        <v>99</v>
      </c>
      <c r="CK42" s="543" t="s">
        <v>99</v>
      </c>
      <c r="CL42" s="543" t="s">
        <v>99</v>
      </c>
      <c r="CM42" s="543" t="s">
        <v>99</v>
      </c>
      <c r="CN42" s="543" t="s">
        <v>99</v>
      </c>
      <c r="CO42" s="543" t="s">
        <v>99</v>
      </c>
      <c r="CP42" s="543" t="s">
        <v>99</v>
      </c>
      <c r="CQ42" s="543" t="s">
        <v>99</v>
      </c>
      <c r="CR42" s="543" t="s">
        <v>99</v>
      </c>
      <c r="CS42" s="543" t="s">
        <v>99</v>
      </c>
      <c r="CT42" s="543" t="s">
        <v>551</v>
      </c>
      <c r="CU42" s="542"/>
      <c r="CV42" s="543" t="s">
        <v>78</v>
      </c>
      <c r="CW42" s="543" t="s">
        <v>78</v>
      </c>
      <c r="CX42" s="543" t="s">
        <v>78</v>
      </c>
      <c r="CY42" s="543" t="s">
        <v>78</v>
      </c>
      <c r="CZ42" s="543" t="s">
        <v>78</v>
      </c>
      <c r="DA42" s="543" t="s">
        <v>78</v>
      </c>
      <c r="DB42" s="543" t="s">
        <v>89</v>
      </c>
      <c r="DC42" s="543" t="s">
        <v>89</v>
      </c>
      <c r="DD42" s="543" t="s">
        <v>78</v>
      </c>
      <c r="DE42" s="543" t="s">
        <v>78</v>
      </c>
      <c r="DF42" s="543" t="s">
        <v>89</v>
      </c>
      <c r="DG42" s="543" t="s">
        <v>551</v>
      </c>
      <c r="DH42" s="544"/>
      <c r="DI42" s="543" t="s">
        <v>78</v>
      </c>
      <c r="DJ42" s="543" t="s">
        <v>78</v>
      </c>
      <c r="DK42" s="543" t="s">
        <v>78</v>
      </c>
      <c r="DL42" s="543" t="s">
        <v>78</v>
      </c>
      <c r="DM42" s="543" t="s">
        <v>78</v>
      </c>
      <c r="DN42" s="543" t="s">
        <v>78</v>
      </c>
      <c r="DO42" s="543" t="s">
        <v>89</v>
      </c>
      <c r="DP42" s="543" t="s">
        <v>89</v>
      </c>
      <c r="DQ42" s="543" t="s">
        <v>89</v>
      </c>
      <c r="DR42" s="543" t="s">
        <v>89</v>
      </c>
      <c r="DS42" s="543" t="s">
        <v>89</v>
      </c>
      <c r="DT42" s="543" t="s">
        <v>551</v>
      </c>
      <c r="DU42" s="544"/>
      <c r="DV42" s="543" t="s">
        <v>78</v>
      </c>
      <c r="DW42" s="543" t="s">
        <v>78</v>
      </c>
      <c r="DX42" s="543" t="s">
        <v>78</v>
      </c>
      <c r="DY42" s="543" t="s">
        <v>89</v>
      </c>
      <c r="DZ42" s="543" t="s">
        <v>78</v>
      </c>
      <c r="EA42" s="543" t="s">
        <v>78</v>
      </c>
      <c r="EB42" s="543" t="s">
        <v>89</v>
      </c>
      <c r="EC42" s="543" t="s">
        <v>89</v>
      </c>
      <c r="ED42" s="543" t="s">
        <v>89</v>
      </c>
      <c r="EE42" s="543" t="s">
        <v>89</v>
      </c>
      <c r="EF42" s="543" t="s">
        <v>89</v>
      </c>
      <c r="EG42" s="543" t="s">
        <v>551</v>
      </c>
      <c r="EH42" s="543" t="s">
        <v>1503</v>
      </c>
      <c r="EI42" s="545"/>
      <c r="EJ42" s="546" t="s">
        <v>78</v>
      </c>
      <c r="EK42" s="546" t="s">
        <v>779</v>
      </c>
      <c r="EL42" s="1113" t="s">
        <v>805</v>
      </c>
      <c r="EM42" s="546" t="s">
        <v>78</v>
      </c>
      <c r="EN42" s="546" t="s">
        <v>78</v>
      </c>
      <c r="EO42" s="546" t="s">
        <v>89</v>
      </c>
      <c r="EP42" s="546" t="s">
        <v>96</v>
      </c>
      <c r="EQ42" s="546" t="s">
        <v>96</v>
      </c>
      <c r="ER42" s="546" t="s">
        <v>89</v>
      </c>
      <c r="ES42" s="546" t="s">
        <v>96</v>
      </c>
      <c r="ET42" s="546" t="s">
        <v>78</v>
      </c>
      <c r="EU42" s="546" t="s">
        <v>99</v>
      </c>
      <c r="EV42" s="546" t="s">
        <v>78</v>
      </c>
      <c r="EW42" s="546" t="s">
        <v>1210</v>
      </c>
      <c r="EX42" s="546" t="s">
        <v>1504</v>
      </c>
      <c r="EY42" s="546" t="s">
        <v>1505</v>
      </c>
      <c r="EZ42" s="546" t="s">
        <v>551</v>
      </c>
      <c r="FA42" s="546" t="s">
        <v>551</v>
      </c>
      <c r="FB42" s="546" t="s">
        <v>551</v>
      </c>
      <c r="FC42" s="546" t="s">
        <v>551</v>
      </c>
      <c r="FD42" s="546" t="s">
        <v>551</v>
      </c>
      <c r="FE42" s="546" t="s">
        <v>551</v>
      </c>
      <c r="FF42" s="550"/>
      <c r="FG42" s="546" t="s">
        <v>89</v>
      </c>
      <c r="FH42" s="546" t="s">
        <v>551</v>
      </c>
      <c r="FI42" s="546" t="s">
        <v>551</v>
      </c>
      <c r="FJ42" s="546" t="s">
        <v>89</v>
      </c>
      <c r="FK42" s="546" t="s">
        <v>551</v>
      </c>
      <c r="FL42" s="546" t="s">
        <v>551</v>
      </c>
      <c r="FM42" s="546" t="s">
        <v>89</v>
      </c>
      <c r="FN42" s="546" t="s">
        <v>551</v>
      </c>
      <c r="FO42" s="546" t="s">
        <v>551</v>
      </c>
      <c r="FP42" s="547"/>
      <c r="FQ42" s="546" t="s">
        <v>89</v>
      </c>
      <c r="FR42" s="546" t="s">
        <v>89</v>
      </c>
      <c r="FS42" s="546" t="s">
        <v>96</v>
      </c>
      <c r="FT42" s="546" t="s">
        <v>96</v>
      </c>
      <c r="FU42" s="547"/>
      <c r="FV42" s="546" t="s">
        <v>78</v>
      </c>
      <c r="FW42" s="546" t="s">
        <v>78</v>
      </c>
      <c r="FX42" s="546" t="s">
        <v>78</v>
      </c>
      <c r="FY42" s="546" t="s">
        <v>89</v>
      </c>
      <c r="FZ42" s="546" t="s">
        <v>78</v>
      </c>
      <c r="GA42" s="546" t="s">
        <v>78</v>
      </c>
      <c r="GB42" s="546" t="s">
        <v>89</v>
      </c>
      <c r="GC42" s="546" t="s">
        <v>89</v>
      </c>
      <c r="GD42" s="546" t="s">
        <v>89</v>
      </c>
      <c r="GE42" s="546" t="s">
        <v>89</v>
      </c>
      <c r="GF42" s="546" t="s">
        <v>96</v>
      </c>
      <c r="GG42" s="546" t="s">
        <v>99</v>
      </c>
      <c r="GH42" s="546" t="s">
        <v>1506</v>
      </c>
      <c r="GI42" s="546" t="s">
        <v>1507</v>
      </c>
      <c r="GJ42" s="547"/>
      <c r="GK42" s="546">
        <v>2002</v>
      </c>
      <c r="GL42" s="546" t="s">
        <v>78</v>
      </c>
      <c r="GM42" s="546" t="s">
        <v>89</v>
      </c>
      <c r="GN42" s="546" t="s">
        <v>89</v>
      </c>
      <c r="GO42" s="546" t="s">
        <v>89</v>
      </c>
      <c r="GP42" s="546" t="s">
        <v>1508</v>
      </c>
      <c r="GQ42" s="555"/>
      <c r="GR42" s="548" t="s">
        <v>78</v>
      </c>
      <c r="GS42" s="549"/>
      <c r="GT42" s="548" t="s">
        <v>89</v>
      </c>
      <c r="GU42" s="548" t="s">
        <v>89</v>
      </c>
      <c r="GV42" s="548" t="s">
        <v>78</v>
      </c>
      <c r="GW42" s="548" t="s">
        <v>78</v>
      </c>
      <c r="GX42" s="548" t="s">
        <v>89</v>
      </c>
      <c r="GY42" s="548" t="s">
        <v>78</v>
      </c>
      <c r="GZ42" s="548" t="s">
        <v>96</v>
      </c>
      <c r="HA42" s="548" t="s">
        <v>96</v>
      </c>
      <c r="HB42" s="548" t="s">
        <v>96</v>
      </c>
      <c r="HC42" s="548" t="s">
        <v>99</v>
      </c>
      <c r="HD42" s="548" t="s">
        <v>99</v>
      </c>
      <c r="HE42" s="549"/>
      <c r="HF42" s="548" t="s">
        <v>78</v>
      </c>
      <c r="HG42" s="548" t="s">
        <v>78</v>
      </c>
      <c r="HH42" s="551" t="s">
        <v>1509</v>
      </c>
      <c r="HI42" s="159" t="s">
        <v>497</v>
      </c>
    </row>
    <row r="43" spans="1:217" ht="39.950000000000003" customHeight="1">
      <c r="A43" s="263" t="s">
        <v>539</v>
      </c>
      <c r="B43" s="154"/>
      <c r="C43" s="536" t="s">
        <v>78</v>
      </c>
      <c r="D43" s="536" t="s">
        <v>1510</v>
      </c>
      <c r="E43" s="557"/>
      <c r="F43" s="536" t="s">
        <v>78</v>
      </c>
      <c r="G43" s="536" t="s">
        <v>1189</v>
      </c>
      <c r="H43" s="536" t="s">
        <v>78</v>
      </c>
      <c r="I43" s="536" t="s">
        <v>1511</v>
      </c>
      <c r="J43" s="536" t="s">
        <v>89</v>
      </c>
      <c r="K43" s="536" t="s">
        <v>551</v>
      </c>
      <c r="L43" s="536" t="s">
        <v>78</v>
      </c>
      <c r="M43" s="536" t="s">
        <v>1512</v>
      </c>
      <c r="N43" s="536" t="s">
        <v>78</v>
      </c>
      <c r="O43" s="536" t="s">
        <v>817</v>
      </c>
      <c r="P43" s="536" t="s">
        <v>78</v>
      </c>
      <c r="Q43" s="536" t="s">
        <v>1513</v>
      </c>
      <c r="R43" s="536" t="s">
        <v>78</v>
      </c>
      <c r="S43" s="536" t="s">
        <v>1514</v>
      </c>
      <c r="T43" s="536" t="s">
        <v>78</v>
      </c>
      <c r="U43" s="536" t="s">
        <v>1515</v>
      </c>
      <c r="V43" s="536" t="s">
        <v>551</v>
      </c>
      <c r="W43" s="536" t="s">
        <v>551</v>
      </c>
      <c r="X43" s="536" t="s">
        <v>82</v>
      </c>
      <c r="Y43" s="536" t="s">
        <v>89</v>
      </c>
      <c r="Z43" s="536" t="s">
        <v>78</v>
      </c>
      <c r="AA43" s="536" t="s">
        <v>1516</v>
      </c>
      <c r="AB43" s="536" t="s">
        <v>1517</v>
      </c>
      <c r="AC43" s="155"/>
      <c r="AD43" s="537" t="s">
        <v>119</v>
      </c>
      <c r="AE43" s="537" t="s">
        <v>116</v>
      </c>
      <c r="AF43" s="538">
        <v>5860977</v>
      </c>
      <c r="AG43" s="535" t="s">
        <v>1518</v>
      </c>
      <c r="AH43" s="535" t="s">
        <v>1519</v>
      </c>
      <c r="AI43" s="535" t="s">
        <v>78</v>
      </c>
      <c r="AJ43" s="538" t="s">
        <v>78</v>
      </c>
      <c r="AK43" s="538">
        <v>133539.84</v>
      </c>
      <c r="AL43" s="537" t="s">
        <v>555</v>
      </c>
      <c r="AM43" s="537" t="s">
        <v>752</v>
      </c>
      <c r="AN43" s="537" t="s">
        <v>551</v>
      </c>
      <c r="AO43" s="537" t="s">
        <v>78</v>
      </c>
      <c r="AP43" s="537" t="s">
        <v>89</v>
      </c>
      <c r="AQ43" s="537" t="s">
        <v>96</v>
      </c>
      <c r="AR43" s="538">
        <v>0</v>
      </c>
      <c r="AS43" s="538" t="s">
        <v>555</v>
      </c>
      <c r="AT43" s="538" t="s">
        <v>551</v>
      </c>
      <c r="AU43" s="537" t="s">
        <v>551</v>
      </c>
      <c r="AV43" s="537" t="s">
        <v>78</v>
      </c>
      <c r="AW43" s="537" t="s">
        <v>1520</v>
      </c>
      <c r="AX43" s="538">
        <v>133539.84</v>
      </c>
      <c r="AY43" s="538" t="s">
        <v>555</v>
      </c>
      <c r="AZ43" s="538" t="s">
        <v>752</v>
      </c>
      <c r="BA43" s="537" t="s">
        <v>551</v>
      </c>
      <c r="BB43" s="539">
        <v>133539.84</v>
      </c>
      <c r="BC43" s="537" t="s">
        <v>551</v>
      </c>
      <c r="BD43" s="540"/>
      <c r="BE43" s="537" t="s">
        <v>78</v>
      </c>
      <c r="BF43" s="538" t="s">
        <v>1521</v>
      </c>
      <c r="BG43" s="538">
        <v>5727437</v>
      </c>
      <c r="BH43" s="538" t="s">
        <v>555</v>
      </c>
      <c r="BI43" s="538" t="s">
        <v>752</v>
      </c>
      <c r="BJ43" s="537" t="s">
        <v>551</v>
      </c>
      <c r="BK43" s="537" t="s">
        <v>89</v>
      </c>
      <c r="BL43" s="538">
        <v>0</v>
      </c>
      <c r="BM43" s="538" t="s">
        <v>555</v>
      </c>
      <c r="BN43" s="538" t="s">
        <v>551</v>
      </c>
      <c r="BO43" s="538" t="s">
        <v>551</v>
      </c>
      <c r="BP43" s="537" t="s">
        <v>99</v>
      </c>
      <c r="BQ43" s="538" t="s">
        <v>551</v>
      </c>
      <c r="BR43" s="538" t="s">
        <v>555</v>
      </c>
      <c r="BS43" s="538" t="s">
        <v>551</v>
      </c>
      <c r="BT43" s="538" t="s">
        <v>551</v>
      </c>
      <c r="BU43" s="539">
        <v>5727437</v>
      </c>
      <c r="BV43" s="538" t="s">
        <v>551</v>
      </c>
      <c r="BW43" s="541">
        <v>2.2784570498319869E-2</v>
      </c>
      <c r="BX43" s="537" t="s">
        <v>551</v>
      </c>
      <c r="BY43" s="541">
        <v>0.9999999727007971</v>
      </c>
      <c r="BZ43" s="537" t="s">
        <v>551</v>
      </c>
      <c r="CA43" s="537" t="s">
        <v>551</v>
      </c>
      <c r="CB43" s="537" t="s">
        <v>551</v>
      </c>
      <c r="CC43" s="537" t="s">
        <v>77</v>
      </c>
      <c r="CD43" s="537" t="s">
        <v>1522</v>
      </c>
      <c r="CE43" s="537" t="s">
        <v>89</v>
      </c>
      <c r="CF43" s="537" t="s">
        <v>1523</v>
      </c>
      <c r="CG43" s="262"/>
      <c r="CH43" s="542"/>
      <c r="CI43" s="543" t="s">
        <v>78</v>
      </c>
      <c r="CJ43" s="543" t="s">
        <v>78</v>
      </c>
      <c r="CK43" s="543" t="s">
        <v>78</v>
      </c>
      <c r="CL43" s="543" t="s">
        <v>78</v>
      </c>
      <c r="CM43" s="543" t="s">
        <v>78</v>
      </c>
      <c r="CN43" s="543" t="s">
        <v>78</v>
      </c>
      <c r="CO43" s="543" t="s">
        <v>78</v>
      </c>
      <c r="CP43" s="543" t="s">
        <v>78</v>
      </c>
      <c r="CQ43" s="543" t="s">
        <v>99</v>
      </c>
      <c r="CR43" s="543" t="s">
        <v>99</v>
      </c>
      <c r="CS43" s="543" t="s">
        <v>99</v>
      </c>
      <c r="CT43" s="543" t="s">
        <v>89</v>
      </c>
      <c r="CU43" s="542"/>
      <c r="CV43" s="543" t="s">
        <v>78</v>
      </c>
      <c r="CW43" s="543" t="s">
        <v>78</v>
      </c>
      <c r="CX43" s="543" t="s">
        <v>78</v>
      </c>
      <c r="CY43" s="543" t="s">
        <v>78</v>
      </c>
      <c r="CZ43" s="543" t="s">
        <v>78</v>
      </c>
      <c r="DA43" s="543" t="s">
        <v>78</v>
      </c>
      <c r="DB43" s="543" t="s">
        <v>78</v>
      </c>
      <c r="DC43" s="543" t="s">
        <v>78</v>
      </c>
      <c r="DD43" s="543" t="s">
        <v>78</v>
      </c>
      <c r="DE43" s="543" t="s">
        <v>78</v>
      </c>
      <c r="DF43" s="543" t="s">
        <v>89</v>
      </c>
      <c r="DG43" s="543" t="s">
        <v>551</v>
      </c>
      <c r="DH43" s="544"/>
      <c r="DI43" s="543" t="s">
        <v>78</v>
      </c>
      <c r="DJ43" s="543" t="s">
        <v>78</v>
      </c>
      <c r="DK43" s="543" t="s">
        <v>78</v>
      </c>
      <c r="DL43" s="543" t="s">
        <v>78</v>
      </c>
      <c r="DM43" s="543" t="s">
        <v>78</v>
      </c>
      <c r="DN43" s="543" t="s">
        <v>78</v>
      </c>
      <c r="DO43" s="543" t="s">
        <v>78</v>
      </c>
      <c r="DP43" s="543" t="s">
        <v>99</v>
      </c>
      <c r="DQ43" s="543" t="s">
        <v>99</v>
      </c>
      <c r="DR43" s="543" t="s">
        <v>99</v>
      </c>
      <c r="DS43" s="543" t="s">
        <v>89</v>
      </c>
      <c r="DT43" s="543" t="s">
        <v>551</v>
      </c>
      <c r="DU43" s="544"/>
      <c r="DV43" s="543" t="s">
        <v>78</v>
      </c>
      <c r="DW43" s="543" t="s">
        <v>78</v>
      </c>
      <c r="DX43" s="543" t="s">
        <v>78</v>
      </c>
      <c r="DY43" s="543" t="s">
        <v>78</v>
      </c>
      <c r="DZ43" s="543" t="s">
        <v>78</v>
      </c>
      <c r="EA43" s="543" t="s">
        <v>78</v>
      </c>
      <c r="EB43" s="543" t="s">
        <v>78</v>
      </c>
      <c r="EC43" s="543" t="s">
        <v>89</v>
      </c>
      <c r="ED43" s="543" t="s">
        <v>89</v>
      </c>
      <c r="EE43" s="543" t="s">
        <v>89</v>
      </c>
      <c r="EF43" s="543" t="s">
        <v>89</v>
      </c>
      <c r="EG43" s="543" t="s">
        <v>551</v>
      </c>
      <c r="EH43" s="543" t="s">
        <v>551</v>
      </c>
      <c r="EI43" s="545"/>
      <c r="EJ43" s="546" t="s">
        <v>78</v>
      </c>
      <c r="EK43" s="546" t="s">
        <v>1315</v>
      </c>
      <c r="EL43" s="1113" t="s">
        <v>805</v>
      </c>
      <c r="EM43" s="546" t="s">
        <v>89</v>
      </c>
      <c r="EN43" s="546" t="s">
        <v>89</v>
      </c>
      <c r="EO43" s="546" t="s">
        <v>99</v>
      </c>
      <c r="EP43" s="546" t="s">
        <v>99</v>
      </c>
      <c r="EQ43" s="546" t="s">
        <v>99</v>
      </c>
      <c r="ER43" s="546" t="s">
        <v>78</v>
      </c>
      <c r="ES43" s="546" t="s">
        <v>1524</v>
      </c>
      <c r="ET43" s="546" t="s">
        <v>99</v>
      </c>
      <c r="EU43" s="546" t="s">
        <v>99</v>
      </c>
      <c r="EV43" s="546" t="s">
        <v>78</v>
      </c>
      <c r="EW43" s="546" t="s">
        <v>1298</v>
      </c>
      <c r="EX43" s="546" t="s">
        <v>96</v>
      </c>
      <c r="EY43" s="546" t="s">
        <v>1525</v>
      </c>
      <c r="EZ43" s="546" t="s">
        <v>551</v>
      </c>
      <c r="FA43" s="546" t="s">
        <v>551</v>
      </c>
      <c r="FB43" s="546" t="s">
        <v>551</v>
      </c>
      <c r="FC43" s="546" t="s">
        <v>551</v>
      </c>
      <c r="FD43" s="546" t="s">
        <v>551</v>
      </c>
      <c r="FE43" s="546" t="s">
        <v>551</v>
      </c>
      <c r="FF43" s="550"/>
      <c r="FG43" s="546" t="s">
        <v>89</v>
      </c>
      <c r="FH43" s="546" t="s">
        <v>551</v>
      </c>
      <c r="FI43" s="546" t="s">
        <v>551</v>
      </c>
      <c r="FJ43" s="546" t="s">
        <v>89</v>
      </c>
      <c r="FK43" s="546" t="s">
        <v>551</v>
      </c>
      <c r="FL43" s="546" t="s">
        <v>551</v>
      </c>
      <c r="FM43" s="546" t="s">
        <v>89</v>
      </c>
      <c r="FN43" s="546" t="s">
        <v>551</v>
      </c>
      <c r="FO43" s="546" t="s">
        <v>551</v>
      </c>
      <c r="FP43" s="547"/>
      <c r="FQ43" s="546" t="s">
        <v>89</v>
      </c>
      <c r="FR43" s="546" t="s">
        <v>89</v>
      </c>
      <c r="FS43" s="546" t="s">
        <v>96</v>
      </c>
      <c r="FT43" s="546" t="s">
        <v>96</v>
      </c>
      <c r="FU43" s="547"/>
      <c r="FV43" s="546" t="s">
        <v>78</v>
      </c>
      <c r="FW43" s="546" t="s">
        <v>78</v>
      </c>
      <c r="FX43" s="546" t="s">
        <v>78</v>
      </c>
      <c r="FY43" s="546" t="s">
        <v>78</v>
      </c>
      <c r="FZ43" s="546" t="s">
        <v>78</v>
      </c>
      <c r="GA43" s="546" t="s">
        <v>78</v>
      </c>
      <c r="GB43" s="546" t="s">
        <v>78</v>
      </c>
      <c r="GC43" s="546" t="s">
        <v>78</v>
      </c>
      <c r="GD43" s="546" t="s">
        <v>89</v>
      </c>
      <c r="GE43" s="546" t="s">
        <v>89</v>
      </c>
      <c r="GF43" s="546" t="s">
        <v>96</v>
      </c>
      <c r="GG43" s="546">
        <v>2009</v>
      </c>
      <c r="GH43" s="546" t="s">
        <v>1526</v>
      </c>
      <c r="GI43" s="546" t="s">
        <v>551</v>
      </c>
      <c r="GJ43" s="547"/>
      <c r="GK43" s="546">
        <v>2007</v>
      </c>
      <c r="GL43" s="546" t="s">
        <v>89</v>
      </c>
      <c r="GM43" s="546" t="s">
        <v>89</v>
      </c>
      <c r="GN43" s="546" t="s">
        <v>89</v>
      </c>
      <c r="GO43" s="546" t="s">
        <v>89</v>
      </c>
      <c r="GP43" s="546" t="s">
        <v>1527</v>
      </c>
      <c r="GQ43" s="555"/>
      <c r="GR43" s="548" t="s">
        <v>78</v>
      </c>
      <c r="GS43" s="549"/>
      <c r="GT43" s="548" t="s">
        <v>89</v>
      </c>
      <c r="GU43" s="548" t="s">
        <v>89</v>
      </c>
      <c r="GV43" s="548" t="s">
        <v>89</v>
      </c>
      <c r="GW43" s="548" t="s">
        <v>89</v>
      </c>
      <c r="GX43" s="548" t="s">
        <v>78</v>
      </c>
      <c r="GY43" s="548" t="s">
        <v>78</v>
      </c>
      <c r="GZ43" s="548" t="s">
        <v>89</v>
      </c>
      <c r="HA43" s="548" t="s">
        <v>89</v>
      </c>
      <c r="HB43" s="548" t="s">
        <v>96</v>
      </c>
      <c r="HC43" s="1114" t="s">
        <v>555</v>
      </c>
      <c r="HD43" s="548" t="s">
        <v>752</v>
      </c>
      <c r="HE43" s="549"/>
      <c r="HF43" s="548" t="s">
        <v>89</v>
      </c>
      <c r="HG43" s="548" t="s">
        <v>89</v>
      </c>
      <c r="HH43" s="551" t="s">
        <v>1528</v>
      </c>
      <c r="HI43" s="156" t="s">
        <v>504</v>
      </c>
    </row>
    <row r="44" spans="1:217" ht="39.950000000000003" customHeight="1">
      <c r="A44" s="263" t="s">
        <v>540</v>
      </c>
      <c r="B44" s="255"/>
      <c r="C44" s="536" t="s">
        <v>78</v>
      </c>
      <c r="D44" s="536" t="s">
        <v>1510</v>
      </c>
      <c r="E44" s="557"/>
      <c r="F44" s="536" t="s">
        <v>78</v>
      </c>
      <c r="G44" s="536" t="s">
        <v>917</v>
      </c>
      <c r="H44" s="536" t="s">
        <v>78</v>
      </c>
      <c r="I44" s="536" t="s">
        <v>1529</v>
      </c>
      <c r="J44" s="536" t="s">
        <v>78</v>
      </c>
      <c r="K44" s="536" t="s">
        <v>1530</v>
      </c>
      <c r="L44" s="536" t="s">
        <v>78</v>
      </c>
      <c r="M44" s="536" t="s">
        <v>1220</v>
      </c>
      <c r="N44" s="536" t="s">
        <v>78</v>
      </c>
      <c r="O44" s="536" t="s">
        <v>552</v>
      </c>
      <c r="P44" s="536" t="s">
        <v>78</v>
      </c>
      <c r="Q44" s="536" t="s">
        <v>1531</v>
      </c>
      <c r="R44" s="536" t="s">
        <v>78</v>
      </c>
      <c r="S44" s="536" t="s">
        <v>1532</v>
      </c>
      <c r="T44" s="536" t="s">
        <v>89</v>
      </c>
      <c r="U44" s="536" t="s">
        <v>551</v>
      </c>
      <c r="V44" s="536" t="s">
        <v>78</v>
      </c>
      <c r="W44" s="536" t="s">
        <v>1533</v>
      </c>
      <c r="X44" s="536" t="s">
        <v>82</v>
      </c>
      <c r="Y44" s="536" t="s">
        <v>78</v>
      </c>
      <c r="Z44" s="536" t="s">
        <v>78</v>
      </c>
      <c r="AA44" s="536" t="s">
        <v>1534</v>
      </c>
      <c r="AB44" s="536" t="s">
        <v>1535</v>
      </c>
      <c r="AC44" s="155"/>
      <c r="AD44" s="537" t="s">
        <v>80</v>
      </c>
      <c r="AE44" s="537" t="s">
        <v>123</v>
      </c>
      <c r="AF44" s="538">
        <v>11289522.746000001</v>
      </c>
      <c r="AG44" s="535" t="s">
        <v>555</v>
      </c>
      <c r="AH44" s="535" t="s">
        <v>1536</v>
      </c>
      <c r="AI44" s="535" t="s">
        <v>99</v>
      </c>
      <c r="AJ44" s="538" t="s">
        <v>99</v>
      </c>
      <c r="AK44" s="538" t="s">
        <v>819</v>
      </c>
      <c r="AL44" s="537" t="s">
        <v>555</v>
      </c>
      <c r="AM44" s="537" t="s">
        <v>551</v>
      </c>
      <c r="AN44" s="537" t="s">
        <v>1537</v>
      </c>
      <c r="AO44" s="537" t="s">
        <v>99</v>
      </c>
      <c r="AP44" s="537" t="s">
        <v>99</v>
      </c>
      <c r="AQ44" s="537" t="s">
        <v>96</v>
      </c>
      <c r="AR44" s="538" t="s">
        <v>99</v>
      </c>
      <c r="AS44" s="538" t="s">
        <v>555</v>
      </c>
      <c r="AT44" s="538" t="s">
        <v>551</v>
      </c>
      <c r="AU44" s="537" t="s">
        <v>1538</v>
      </c>
      <c r="AV44" s="537" t="s">
        <v>99</v>
      </c>
      <c r="AW44" s="537" t="s">
        <v>96</v>
      </c>
      <c r="AX44" s="538" t="s">
        <v>99</v>
      </c>
      <c r="AY44" s="538" t="s">
        <v>555</v>
      </c>
      <c r="AZ44" s="538" t="s">
        <v>551</v>
      </c>
      <c r="BA44" s="537" t="s">
        <v>551</v>
      </c>
      <c r="BB44" s="539" t="s">
        <v>99</v>
      </c>
      <c r="BC44" s="537" t="s">
        <v>551</v>
      </c>
      <c r="BD44" s="540"/>
      <c r="BE44" s="537" t="s">
        <v>78</v>
      </c>
      <c r="BF44" s="538" t="s">
        <v>1539</v>
      </c>
      <c r="BG44" s="538">
        <v>11289522.745999999</v>
      </c>
      <c r="BH44" s="538" t="s">
        <v>555</v>
      </c>
      <c r="BI44" s="538" t="s">
        <v>1540</v>
      </c>
      <c r="BJ44" s="537" t="s">
        <v>1541</v>
      </c>
      <c r="BK44" s="537" t="s">
        <v>89</v>
      </c>
      <c r="BL44" s="538">
        <v>0</v>
      </c>
      <c r="BM44" s="538" t="s">
        <v>555</v>
      </c>
      <c r="BN44" s="538" t="s">
        <v>551</v>
      </c>
      <c r="BO44" s="538" t="s">
        <v>551</v>
      </c>
      <c r="BP44" s="537" t="s">
        <v>89</v>
      </c>
      <c r="BQ44" s="538">
        <v>0</v>
      </c>
      <c r="BR44" s="538" t="s">
        <v>555</v>
      </c>
      <c r="BS44" s="538" t="s">
        <v>551</v>
      </c>
      <c r="BT44" s="538" t="s">
        <v>551</v>
      </c>
      <c r="BU44" s="539">
        <v>11289522.745999999</v>
      </c>
      <c r="BV44" s="538" t="s">
        <v>551</v>
      </c>
      <c r="BW44" s="541" t="s">
        <v>99</v>
      </c>
      <c r="BX44" s="537" t="s">
        <v>551</v>
      </c>
      <c r="BY44" s="541">
        <v>0.99999999999999989</v>
      </c>
      <c r="BZ44" s="537" t="s">
        <v>551</v>
      </c>
      <c r="CA44" s="537" t="s">
        <v>551</v>
      </c>
      <c r="CB44" s="537" t="s">
        <v>551</v>
      </c>
      <c r="CC44" s="537" t="s">
        <v>96</v>
      </c>
      <c r="CD44" s="537" t="s">
        <v>96</v>
      </c>
      <c r="CE44" s="537" t="s">
        <v>96</v>
      </c>
      <c r="CF44" s="537" t="s">
        <v>1542</v>
      </c>
      <c r="CG44" s="234"/>
      <c r="CH44" s="542"/>
      <c r="CI44" s="543" t="s">
        <v>78</v>
      </c>
      <c r="CJ44" s="543" t="s">
        <v>78</v>
      </c>
      <c r="CK44" s="543" t="s">
        <v>78</v>
      </c>
      <c r="CL44" s="543" t="s">
        <v>78</v>
      </c>
      <c r="CM44" s="543" t="s">
        <v>78</v>
      </c>
      <c r="CN44" s="543" t="s">
        <v>78</v>
      </c>
      <c r="CO44" s="543" t="s">
        <v>78</v>
      </c>
      <c r="CP44" s="543" t="s">
        <v>78</v>
      </c>
      <c r="CQ44" s="543" t="s">
        <v>78</v>
      </c>
      <c r="CR44" s="543" t="s">
        <v>78</v>
      </c>
      <c r="CS44" s="543" t="s">
        <v>78</v>
      </c>
      <c r="CT44" s="543" t="s">
        <v>89</v>
      </c>
      <c r="CU44" s="542"/>
      <c r="CV44" s="543" t="s">
        <v>78</v>
      </c>
      <c r="CW44" s="543" t="s">
        <v>78</v>
      </c>
      <c r="CX44" s="543" t="s">
        <v>78</v>
      </c>
      <c r="CY44" s="543" t="s">
        <v>78</v>
      </c>
      <c r="CZ44" s="543" t="s">
        <v>78</v>
      </c>
      <c r="DA44" s="543" t="s">
        <v>78</v>
      </c>
      <c r="DB44" s="543" t="s">
        <v>78</v>
      </c>
      <c r="DC44" s="543" t="s">
        <v>78</v>
      </c>
      <c r="DD44" s="543" t="s">
        <v>78</v>
      </c>
      <c r="DE44" s="543" t="s">
        <v>78</v>
      </c>
      <c r="DF44" s="543" t="s">
        <v>78</v>
      </c>
      <c r="DG44" s="543" t="s">
        <v>89</v>
      </c>
      <c r="DH44" s="544"/>
      <c r="DI44" s="543" t="s">
        <v>78</v>
      </c>
      <c r="DJ44" s="543" t="s">
        <v>78</v>
      </c>
      <c r="DK44" s="543" t="s">
        <v>78</v>
      </c>
      <c r="DL44" s="543" t="s">
        <v>78</v>
      </c>
      <c r="DM44" s="543" t="s">
        <v>78</v>
      </c>
      <c r="DN44" s="543" t="s">
        <v>78</v>
      </c>
      <c r="DO44" s="543" t="s">
        <v>78</v>
      </c>
      <c r="DP44" s="543" t="s">
        <v>78</v>
      </c>
      <c r="DQ44" s="543" t="s">
        <v>78</v>
      </c>
      <c r="DR44" s="543" t="s">
        <v>78</v>
      </c>
      <c r="DS44" s="543" t="s">
        <v>89</v>
      </c>
      <c r="DT44" s="543" t="s">
        <v>89</v>
      </c>
      <c r="DU44" s="544"/>
      <c r="DV44" s="543" t="s">
        <v>78</v>
      </c>
      <c r="DW44" s="543" t="s">
        <v>78</v>
      </c>
      <c r="DX44" s="543" t="s">
        <v>78</v>
      </c>
      <c r="DY44" s="543" t="s">
        <v>78</v>
      </c>
      <c r="DZ44" s="543" t="s">
        <v>89</v>
      </c>
      <c r="EA44" s="543" t="s">
        <v>78</v>
      </c>
      <c r="EB44" s="543" t="s">
        <v>78</v>
      </c>
      <c r="EC44" s="543" t="s">
        <v>78</v>
      </c>
      <c r="ED44" s="543" t="s">
        <v>99</v>
      </c>
      <c r="EE44" s="543" t="s">
        <v>99</v>
      </c>
      <c r="EF44" s="543" t="s">
        <v>89</v>
      </c>
      <c r="EG44" s="543" t="s">
        <v>89</v>
      </c>
      <c r="EH44" s="543" t="s">
        <v>1543</v>
      </c>
      <c r="EI44" s="545"/>
      <c r="EJ44" s="546" t="s">
        <v>78</v>
      </c>
      <c r="EK44" s="546" t="s">
        <v>1026</v>
      </c>
      <c r="EL44" s="1113" t="s">
        <v>805</v>
      </c>
      <c r="EM44" s="546" t="s">
        <v>89</v>
      </c>
      <c r="EN44" s="546" t="s">
        <v>89</v>
      </c>
      <c r="EO44" s="546" t="s">
        <v>89</v>
      </c>
      <c r="EP44" s="546" t="s">
        <v>96</v>
      </c>
      <c r="EQ44" s="546" t="s">
        <v>96</v>
      </c>
      <c r="ER44" s="546" t="s">
        <v>89</v>
      </c>
      <c r="ES44" s="546" t="s">
        <v>96</v>
      </c>
      <c r="ET44" s="546" t="s">
        <v>78</v>
      </c>
      <c r="EU44" s="546" t="s">
        <v>1544</v>
      </c>
      <c r="EV44" s="546" t="s">
        <v>78</v>
      </c>
      <c r="EW44" s="546" t="s">
        <v>623</v>
      </c>
      <c r="EX44" s="546" t="s">
        <v>1545</v>
      </c>
      <c r="EY44" s="546" t="s">
        <v>1546</v>
      </c>
      <c r="EZ44" s="546" t="s">
        <v>1210</v>
      </c>
      <c r="FA44" s="546" t="s">
        <v>1547</v>
      </c>
      <c r="FB44" s="546" t="s">
        <v>1547</v>
      </c>
      <c r="FC44" s="546" t="s">
        <v>830</v>
      </c>
      <c r="FD44" s="546" t="s">
        <v>1548</v>
      </c>
      <c r="FE44" s="546" t="s">
        <v>1548</v>
      </c>
      <c r="FF44" s="550"/>
      <c r="FG44" s="546" t="s">
        <v>89</v>
      </c>
      <c r="FH44" s="546" t="s">
        <v>551</v>
      </c>
      <c r="FI44" s="546" t="s">
        <v>551</v>
      </c>
      <c r="FJ44" s="546" t="s">
        <v>78</v>
      </c>
      <c r="FK44" s="546" t="s">
        <v>1549</v>
      </c>
      <c r="FL44" s="546" t="s">
        <v>78</v>
      </c>
      <c r="FM44" s="546" t="s">
        <v>89</v>
      </c>
      <c r="FN44" s="546" t="s">
        <v>551</v>
      </c>
      <c r="FO44" s="546" t="s">
        <v>551</v>
      </c>
      <c r="FP44" s="547"/>
      <c r="FQ44" s="546" t="s">
        <v>78</v>
      </c>
      <c r="FR44" s="546" t="s">
        <v>78</v>
      </c>
      <c r="FS44" s="546" t="s">
        <v>78</v>
      </c>
      <c r="FT44" s="546" t="s">
        <v>1550</v>
      </c>
      <c r="FU44" s="547"/>
      <c r="FV44" s="546" t="s">
        <v>78</v>
      </c>
      <c r="FW44" s="546" t="s">
        <v>78</v>
      </c>
      <c r="FX44" s="546" t="s">
        <v>78</v>
      </c>
      <c r="FY44" s="546" t="s">
        <v>78</v>
      </c>
      <c r="FZ44" s="546" t="s">
        <v>78</v>
      </c>
      <c r="GA44" s="546" t="s">
        <v>78</v>
      </c>
      <c r="GB44" s="546" t="s">
        <v>78</v>
      </c>
      <c r="GC44" s="546" t="s">
        <v>78</v>
      </c>
      <c r="GD44" s="546" t="s">
        <v>78</v>
      </c>
      <c r="GE44" s="546" t="s">
        <v>89</v>
      </c>
      <c r="GF44" s="546" t="s">
        <v>96</v>
      </c>
      <c r="GG44" s="546">
        <v>2011</v>
      </c>
      <c r="GH44" s="546" t="s">
        <v>1551</v>
      </c>
      <c r="GI44" s="546" t="s">
        <v>551</v>
      </c>
      <c r="GJ44" s="547"/>
      <c r="GK44" s="546" t="s">
        <v>96</v>
      </c>
      <c r="GL44" s="546" t="s">
        <v>96</v>
      </c>
      <c r="GM44" s="546" t="s">
        <v>96</v>
      </c>
      <c r="GN44" s="546" t="s">
        <v>96</v>
      </c>
      <c r="GO44" s="546" t="s">
        <v>96</v>
      </c>
      <c r="GP44" s="546" t="s">
        <v>717</v>
      </c>
      <c r="GQ44" s="555"/>
      <c r="GR44" s="548" t="s">
        <v>99</v>
      </c>
      <c r="GS44" s="549"/>
      <c r="GT44" s="548" t="s">
        <v>89</v>
      </c>
      <c r="GU44" s="548" t="s">
        <v>89</v>
      </c>
      <c r="GV44" s="548" t="s">
        <v>89</v>
      </c>
      <c r="GW44" s="548" t="s">
        <v>89</v>
      </c>
      <c r="GX44" s="548" t="s">
        <v>99</v>
      </c>
      <c r="GY44" s="548" t="s">
        <v>89</v>
      </c>
      <c r="GZ44" s="548" t="s">
        <v>89</v>
      </c>
      <c r="HA44" s="548" t="s">
        <v>99</v>
      </c>
      <c r="HB44" s="548" t="s">
        <v>99</v>
      </c>
      <c r="HC44" s="1114" t="s">
        <v>555</v>
      </c>
      <c r="HD44" s="548" t="s">
        <v>1552</v>
      </c>
      <c r="HE44" s="549"/>
      <c r="HF44" s="548" t="s">
        <v>89</v>
      </c>
      <c r="HG44" s="548" t="s">
        <v>89</v>
      </c>
      <c r="HH44" s="551" t="s">
        <v>1553</v>
      </c>
      <c r="HI44" s="156" t="s">
        <v>504</v>
      </c>
    </row>
    <row r="45" spans="1:217" ht="12.75">
      <c r="A45" s="108" t="s">
        <v>541</v>
      </c>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525"/>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25"/>
      <c r="BN45" s="525"/>
      <c r="BO45" s="525"/>
      <c r="BP45" s="525"/>
      <c r="BQ45" s="525"/>
      <c r="BR45" s="525"/>
      <c r="BS45" s="525"/>
      <c r="BT45" s="525"/>
      <c r="BU45" s="525"/>
      <c r="BV45" s="525"/>
      <c r="BW45" s="526"/>
      <c r="BX45" s="526"/>
      <c r="BY45" s="526"/>
      <c r="BZ45" s="526"/>
      <c r="CA45" s="526"/>
      <c r="CB45" s="526"/>
      <c r="CC45" s="153"/>
      <c r="CD45" s="153"/>
      <c r="CE45" s="153"/>
      <c r="CF45" s="153"/>
      <c r="CG45" s="153"/>
      <c r="CH45" s="153"/>
      <c r="CI45" s="153"/>
      <c r="CJ45" s="153"/>
      <c r="CK45" s="153"/>
      <c r="CL45" s="153"/>
      <c r="CM45" s="153"/>
      <c r="CN45" s="153"/>
      <c r="CO45" s="153"/>
      <c r="CP45" s="153"/>
      <c r="CQ45" s="153"/>
      <c r="CR45" s="153"/>
      <c r="CS45" s="153"/>
      <c r="CT45" s="153"/>
      <c r="CU45" s="153"/>
      <c r="CV45" s="153"/>
      <c r="CW45" s="153"/>
      <c r="CX45" s="153"/>
      <c r="CY45" s="153"/>
      <c r="CZ45" s="153"/>
      <c r="DA45" s="153"/>
      <c r="DB45" s="153"/>
      <c r="DC45" s="153"/>
      <c r="DD45" s="153"/>
      <c r="DE45" s="153"/>
      <c r="DF45" s="153"/>
      <c r="DG45" s="153"/>
      <c r="DH45" s="153"/>
      <c r="DI45" s="153"/>
      <c r="DJ45" s="153"/>
      <c r="DK45" s="153"/>
      <c r="DL45" s="153"/>
      <c r="DM45" s="153"/>
      <c r="DN45" s="153"/>
      <c r="DO45" s="153"/>
      <c r="DP45" s="153"/>
      <c r="DQ45" s="153"/>
      <c r="DR45" s="153"/>
      <c r="DS45" s="153"/>
      <c r="DT45" s="153"/>
      <c r="DU45" s="153"/>
      <c r="DV45" s="153"/>
      <c r="DW45" s="153"/>
      <c r="DX45" s="153"/>
      <c r="DY45" s="153"/>
      <c r="DZ45" s="153"/>
      <c r="EA45" s="153"/>
      <c r="EB45" s="153"/>
      <c r="EC45" s="153"/>
      <c r="ED45" s="153"/>
      <c r="EE45" s="153"/>
      <c r="EF45" s="153"/>
      <c r="EG45" s="153"/>
      <c r="EH45" s="153"/>
      <c r="EI45" s="153"/>
      <c r="EJ45" s="153"/>
      <c r="EK45" s="153"/>
      <c r="EL45" s="153"/>
      <c r="EM45" s="153"/>
      <c r="EN45" s="153"/>
      <c r="EO45" s="153"/>
      <c r="EP45" s="153"/>
      <c r="EQ45" s="153"/>
      <c r="ER45" s="153"/>
      <c r="ES45" s="153"/>
      <c r="ET45" s="153"/>
      <c r="EU45" s="153"/>
      <c r="EV45" s="153"/>
      <c r="EW45" s="153"/>
      <c r="EX45" s="153"/>
      <c r="EY45" s="153"/>
      <c r="EZ45" s="153"/>
      <c r="FA45" s="153"/>
      <c r="FB45" s="153"/>
      <c r="FC45" s="153"/>
      <c r="FD45" s="153"/>
      <c r="FE45" s="153"/>
      <c r="FF45" s="153"/>
      <c r="FG45" s="153"/>
      <c r="FH45" s="153"/>
      <c r="FI45" s="153"/>
      <c r="FJ45" s="153"/>
      <c r="FK45" s="153"/>
      <c r="FL45" s="153"/>
      <c r="FM45" s="153"/>
      <c r="FN45" s="153"/>
      <c r="FO45" s="153"/>
      <c r="FP45" s="153"/>
      <c r="FQ45" s="153"/>
      <c r="FR45" s="153"/>
      <c r="FS45" s="153"/>
      <c r="FT45" s="153"/>
      <c r="FU45" s="153"/>
      <c r="FV45" s="153"/>
      <c r="FW45" s="153"/>
      <c r="FX45" s="153"/>
      <c r="FY45" s="153"/>
      <c r="FZ45" s="153"/>
      <c r="GA45" s="153"/>
      <c r="GB45" s="153"/>
      <c r="GC45" s="153"/>
      <c r="GD45" s="153"/>
      <c r="GE45" s="153"/>
      <c r="GF45" s="153"/>
      <c r="GG45" s="153"/>
      <c r="GH45" s="153"/>
      <c r="GI45" s="153"/>
      <c r="GJ45" s="153"/>
      <c r="GK45" s="153"/>
      <c r="GL45" s="153"/>
      <c r="GM45" s="153"/>
      <c r="GN45" s="153"/>
      <c r="GO45" s="153"/>
      <c r="GP45" s="153"/>
      <c r="GQ45" s="153"/>
      <c r="GR45" s="153"/>
      <c r="GS45" s="153"/>
      <c r="GT45" s="153"/>
      <c r="GU45" s="153"/>
      <c r="GV45" s="153"/>
      <c r="GW45" s="153"/>
      <c r="GX45" s="153"/>
      <c r="GY45" s="153"/>
      <c r="GZ45" s="153"/>
      <c r="HA45" s="153"/>
      <c r="HB45" s="153"/>
      <c r="HC45" s="153"/>
      <c r="HD45" s="153"/>
      <c r="HE45" s="153"/>
      <c r="HF45" s="153"/>
      <c r="HG45" s="153"/>
      <c r="HH45" s="153"/>
      <c r="HI45" s="153"/>
    </row>
    <row r="46" spans="1:217" ht="12.75">
      <c r="A46" s="122" t="s">
        <v>1554</v>
      </c>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525"/>
      <c r="AQ46" s="525"/>
      <c r="AR46" s="525"/>
      <c r="AS46" s="525"/>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6"/>
      <c r="BX46" s="526"/>
      <c r="BY46" s="526"/>
      <c r="BZ46" s="526"/>
      <c r="CA46" s="526"/>
      <c r="CB46" s="526"/>
      <c r="CC46" s="153"/>
      <c r="CD46" s="153"/>
      <c r="CE46" s="153"/>
      <c r="CF46" s="153"/>
      <c r="CG46" s="153"/>
      <c r="CH46" s="153"/>
      <c r="CI46" s="153"/>
      <c r="CJ46" s="153"/>
      <c r="CK46" s="153"/>
      <c r="CL46" s="153"/>
      <c r="CM46" s="153"/>
      <c r="CN46" s="153"/>
      <c r="CO46" s="153"/>
      <c r="CP46" s="153"/>
      <c r="CQ46" s="153"/>
      <c r="CR46" s="153"/>
      <c r="CS46" s="153"/>
      <c r="CT46" s="153"/>
      <c r="CU46" s="153"/>
      <c r="CV46" s="153"/>
      <c r="CW46" s="153"/>
      <c r="CX46" s="153"/>
      <c r="CY46" s="153"/>
      <c r="CZ46" s="153"/>
      <c r="DA46" s="153"/>
      <c r="DB46" s="153"/>
      <c r="DC46" s="153"/>
      <c r="DD46" s="153"/>
      <c r="DE46" s="153"/>
      <c r="DF46" s="153"/>
      <c r="DG46" s="153"/>
      <c r="DH46" s="153"/>
      <c r="DI46" s="153"/>
      <c r="DJ46" s="153"/>
      <c r="DK46" s="153"/>
      <c r="DL46" s="153"/>
      <c r="DM46" s="153"/>
      <c r="DN46" s="153"/>
      <c r="DO46" s="153"/>
      <c r="DP46" s="153"/>
      <c r="DQ46" s="153"/>
      <c r="DR46" s="153"/>
      <c r="DS46" s="153"/>
      <c r="DT46" s="153"/>
      <c r="DU46" s="153"/>
      <c r="DV46" s="153"/>
      <c r="DW46" s="153"/>
      <c r="DX46" s="153"/>
      <c r="DY46" s="153"/>
      <c r="DZ46" s="153"/>
      <c r="EA46" s="153"/>
      <c r="EB46" s="153"/>
      <c r="EC46" s="153"/>
      <c r="ED46" s="153"/>
      <c r="EE46" s="153"/>
      <c r="EF46" s="153"/>
      <c r="EG46" s="153"/>
      <c r="EH46" s="153"/>
      <c r="EI46" s="153"/>
      <c r="EJ46" s="153"/>
      <c r="EK46" s="153"/>
      <c r="EL46" s="153"/>
      <c r="EM46" s="153"/>
      <c r="EN46" s="153"/>
      <c r="EO46" s="153"/>
      <c r="EP46" s="153"/>
      <c r="EQ46" s="153"/>
      <c r="ER46" s="153"/>
      <c r="ES46" s="153"/>
      <c r="ET46" s="153"/>
      <c r="EU46" s="153"/>
      <c r="EV46" s="153"/>
      <c r="EW46" s="153"/>
      <c r="EX46" s="153"/>
      <c r="EY46" s="153"/>
      <c r="EZ46" s="153"/>
      <c r="FA46" s="153"/>
      <c r="FB46" s="153"/>
      <c r="FC46" s="153"/>
      <c r="FD46" s="153"/>
      <c r="FE46" s="153"/>
      <c r="FF46" s="153"/>
      <c r="FG46" s="153"/>
      <c r="FH46" s="153"/>
      <c r="FI46" s="153"/>
      <c r="FJ46" s="153"/>
      <c r="FK46" s="153"/>
      <c r="FL46" s="153"/>
      <c r="FM46" s="153"/>
      <c r="FN46" s="153"/>
      <c r="FO46" s="153"/>
      <c r="FP46" s="153"/>
      <c r="FQ46" s="153"/>
      <c r="FR46" s="153"/>
      <c r="FS46" s="153"/>
      <c r="FT46" s="153"/>
      <c r="FU46" s="153"/>
      <c r="FV46" s="153"/>
      <c r="FW46" s="153"/>
      <c r="FX46" s="153"/>
      <c r="FY46" s="153"/>
      <c r="FZ46" s="153"/>
      <c r="GA46" s="153"/>
      <c r="GB46" s="153"/>
      <c r="GC46" s="153"/>
      <c r="GD46" s="153"/>
      <c r="GE46" s="153"/>
      <c r="GF46" s="153"/>
      <c r="GG46" s="153"/>
      <c r="GH46" s="153"/>
      <c r="GI46" s="153"/>
      <c r="GJ46" s="153"/>
      <c r="GK46" s="153"/>
      <c r="GL46" s="153"/>
      <c r="GM46" s="153"/>
      <c r="GN46" s="153"/>
      <c r="GO46" s="153"/>
      <c r="GP46" s="153"/>
      <c r="GQ46" s="153"/>
      <c r="GR46" s="153"/>
      <c r="GS46" s="153"/>
      <c r="GT46" s="153"/>
      <c r="GU46" s="153"/>
      <c r="GV46" s="153"/>
      <c r="GW46" s="153"/>
      <c r="GX46" s="153"/>
      <c r="GY46" s="153"/>
      <c r="GZ46" s="153"/>
      <c r="HA46" s="153"/>
      <c r="HB46" s="153"/>
      <c r="HC46" s="153"/>
      <c r="HD46" s="153"/>
      <c r="HE46" s="153"/>
      <c r="HF46" s="153"/>
      <c r="HG46" s="153"/>
      <c r="HH46" s="153"/>
      <c r="HI46" s="153"/>
    </row>
    <row r="47" spans="1:217" ht="12.75"/>
    <row r="48" spans="1:217" ht="12.75"/>
    <row r="49" spans="148:148" ht="12.75"/>
    <row r="50" spans="148:148" ht="12.75">
      <c r="ER50" s="110"/>
    </row>
    <row r="51" spans="148:148" ht="12.75"/>
    <row r="52" spans="148:148" ht="12.75"/>
    <row r="53" spans="148:148" ht="12.75"/>
    <row r="117" spans="1:1" ht="30" customHeight="1">
      <c r="A117" s="108" t="s">
        <v>1555</v>
      </c>
    </row>
    <row r="118" spans="1:1" ht="30" customHeight="1">
      <c r="A118" s="122" t="s">
        <v>542</v>
      </c>
    </row>
    <row r="119" spans="1:1" ht="30" customHeight="1">
      <c r="A119" t="s">
        <v>1556</v>
      </c>
    </row>
  </sheetData>
  <sheetProtection selectLockedCells="1"/>
  <autoFilter ref="A2:HI46" xr:uid="{00000000-0009-0000-0000-000004000000}"/>
  <mergeCells count="14">
    <mergeCell ref="GZ1:HA1"/>
    <mergeCell ref="EI1:EN1"/>
    <mergeCell ref="GQ1:GT1"/>
    <mergeCell ref="CG1:CJ1"/>
    <mergeCell ref="O1:P1"/>
    <mergeCell ref="Q1:R1"/>
    <mergeCell ref="T1:U1"/>
    <mergeCell ref="CL1:CM1"/>
    <mergeCell ref="AC1:AG1"/>
    <mergeCell ref="D1:F1"/>
    <mergeCell ref="G1:H1"/>
    <mergeCell ref="EV1:FF1"/>
    <mergeCell ref="I1:K1"/>
    <mergeCell ref="L1:N1"/>
  </mergeCells>
  <phoneticPr fontId="5" type="noConversion"/>
  <hyperlinks>
    <hyperlink ref="G1" location="Introduction!A1" display="To jump to the Introduction sheet, click here." xr:uid="{00000000-0004-0000-0400-000000000000}"/>
    <hyperlink ref="G1:H1" location="Introduction!A1" display="To jump to the Introduction sheet, click here." xr:uid="{00000000-0004-0000-0400-000001000000}"/>
    <hyperlink ref="L1" location="'ALL countries 2011 with filter'!B2" display="A. leadership &amp; cooordination   " xr:uid="{00000000-0004-0000-0400-000002000000}"/>
    <hyperlink ref="O1" location="'ALL countries 2011 with filter'!AC2" display="B. finance &amp; procurement " xr:uid="{00000000-0004-0000-0400-000003000000}"/>
    <hyperlink ref="Q1" location="'ALL countries 2011 with filter'!CD2" display="C. commodities" xr:uid="{00000000-0004-0000-0400-000004000000}"/>
    <hyperlink ref="S1" location="'ALL countries 2012'!EI2" display="D. policies " xr:uid="{00000000-0004-0000-0400-000005000000}"/>
    <hyperlink ref="T1" location="'ALL countries 2011 with filter'!GO2" display="E. supply chain" xr:uid="{00000000-0004-0000-0400-000006000000}"/>
    <hyperlink ref="AO1" location="Introduction!A1" display="To jump to the Introduction sheet, click here." xr:uid="{00000000-0004-0000-0400-000007000000}"/>
    <hyperlink ref="CL1" location="Introduction!A1" display="To jump to the Introduction sheet, click here." xr:uid="{00000000-0004-0000-0400-000008000000}"/>
    <hyperlink ref="GZ1" location="Introduction!A1" display="To jump to the Introduction sheet, click here." xr:uid="{00000000-0004-0000-0400-000009000000}"/>
    <hyperlink ref="ER1" location="Introduction!A1" display="To jump to the Introduction sheet, click here." xr:uid="{00000000-0004-0000-0400-00000A000000}"/>
    <hyperlink ref="L1:N1" location="'ALL countries 2012'!B2" display="A. leadership &amp; cooordination" xr:uid="{00000000-0004-0000-0400-00000B000000}"/>
    <hyperlink ref="O1:P1" location="'ALL countries 2012'!AC2" display="B. finance &amp; procurement " xr:uid="{00000000-0004-0000-0400-00000C000000}"/>
    <hyperlink ref="Q1:R1" location="'ALL countries 2012'!CG2" display="C. commodities" xr:uid="{00000000-0004-0000-0400-00000D000000}"/>
    <hyperlink ref="T1:U1" location="'ALL countries 2012'!GQ2" display="E. supply chain" xr:uid="{00000000-0004-0000-0400-00000E000000}"/>
  </hyperlinks>
  <pageMargins left="0.5" right="0.5" top="0.5" bottom="0.5"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4">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775" t="s">
        <v>1558</v>
      </c>
      <c r="B8" s="775"/>
      <c r="C8" s="775"/>
      <c r="D8" s="1077"/>
      <c r="E8" s="1077"/>
      <c r="F8" s="1077"/>
      <c r="G8" s="1077"/>
      <c r="H8" s="1077"/>
      <c r="I8" s="599"/>
      <c r="J8" s="54">
        <f>G8</f>
        <v>0</v>
      </c>
      <c r="K8" s="7" t="str">
        <f>A8</f>
        <v>Country: Afghanistan</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30">
      <c r="A13" s="269"/>
      <c r="B13" s="644" t="s">
        <v>124</v>
      </c>
      <c r="C13" s="645"/>
      <c r="D13" s="794" t="s">
        <v>548</v>
      </c>
      <c r="E13" s="795"/>
      <c r="F13" s="795"/>
      <c r="G13" s="795"/>
      <c r="H13" s="796"/>
      <c r="I13" s="599"/>
      <c r="J13" s="35"/>
      <c r="K13" s="7" t="str">
        <f>B13</f>
        <v>a. What is the name of the committee?</v>
      </c>
      <c r="L13" s="41" t="str">
        <f>D13</f>
        <v>Contraceptive Security Sub-Committee of the Coordinated Procurement and Distribution Committee at the MoPH</v>
      </c>
      <c r="M13" s="31"/>
      <c r="N13" s="31"/>
      <c r="O13" s="34" t="str">
        <f>D13</f>
        <v>Contraceptive Security Sub-Committee of the Coordinated Procurement and Distribution Committee at the MoPH</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78</v>
      </c>
      <c r="E15" s="177" t="s">
        <v>128</v>
      </c>
      <c r="F15" s="790" t="s">
        <v>549</v>
      </c>
      <c r="G15" s="791"/>
      <c r="H15" s="792"/>
      <c r="I15" s="599"/>
      <c r="J15" s="35"/>
      <c r="K15" s="7" t="str">
        <f t="shared" ref="K15:K23" si="0">B15</f>
        <v>a. Social marketing</v>
      </c>
      <c r="L15" s="31"/>
      <c r="M15" s="31"/>
      <c r="N15" s="31"/>
      <c r="O15" s="7"/>
      <c r="P15" s="31"/>
      <c r="Q15" s="7" t="str">
        <f t="shared" ref="Q15:Q23" si="1">F15</f>
        <v>Futures Group/COMPRI-A Project, Afghanistan Social Marketing Organization (ASMO), Marie Stopes (very small scale)</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78</v>
      </c>
      <c r="E16" s="178" t="s">
        <v>128</v>
      </c>
      <c r="F16" s="790" t="s">
        <v>550</v>
      </c>
      <c r="G16" s="791"/>
      <c r="H16" s="792"/>
      <c r="I16" s="599"/>
      <c r="J16" s="35"/>
      <c r="K16" s="7" t="str">
        <f t="shared" si="0"/>
        <v>b. NGO (for example: service delivery, advocacy, Planned Parenthood affiliate, Marie Stopes affiliate, faith-based organizations, etc.)</v>
      </c>
      <c r="L16" s="31"/>
      <c r="M16" s="31"/>
      <c r="N16" s="31"/>
      <c r="O16" s="7"/>
      <c r="P16" s="31"/>
      <c r="Q16" s="7" t="str">
        <f t="shared" si="1"/>
        <v>Marie Stopes, ASMO</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89</v>
      </c>
      <c r="E17" s="178" t="s">
        <v>128</v>
      </c>
      <c r="F17" s="790"/>
      <c r="G17" s="791"/>
      <c r="H17" s="792"/>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89</v>
      </c>
      <c r="E18" s="178" t="s">
        <v>132</v>
      </c>
      <c r="F18" s="790"/>
      <c r="G18" s="791"/>
      <c r="H18" s="792"/>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78</v>
      </c>
      <c r="E19" s="178" t="s">
        <v>134</v>
      </c>
      <c r="F19" s="790" t="s">
        <v>552</v>
      </c>
      <c r="G19" s="791"/>
      <c r="H19" s="792"/>
      <c r="I19" s="599"/>
      <c r="J19" s="35"/>
      <c r="K19" s="7" t="str">
        <f t="shared" si="0"/>
        <v>e. UN agencies</v>
      </c>
      <c r="L19" s="31"/>
      <c r="M19" s="31"/>
      <c r="N19" s="31"/>
      <c r="O19" s="7"/>
      <c r="P19" s="31"/>
      <c r="Q19" s="7" t="str">
        <f t="shared" si="1"/>
        <v>UNFPA</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78</v>
      </c>
      <c r="E20" s="178" t="s">
        <v>136</v>
      </c>
      <c r="F20" s="790" t="s">
        <v>553</v>
      </c>
      <c r="G20" s="791"/>
      <c r="H20" s="792"/>
      <c r="I20" s="599"/>
      <c r="J20" s="35"/>
      <c r="K20" s="7" t="str">
        <f t="shared" si="0"/>
        <v>f. Ministry of Health (for example: logistics, reproductive health, family planning, maternal and child health, HIV/AIDS, pharmacy units, etc.)</v>
      </c>
      <c r="L20" s="31"/>
      <c r="M20" s="31"/>
      <c r="N20" s="31"/>
      <c r="O20" s="7"/>
      <c r="P20" s="31"/>
      <c r="Q20" s="28" t="str">
        <f t="shared" si="1"/>
        <v>Reproductive Health Department</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78</v>
      </c>
      <c r="E21" s="178" t="s">
        <v>138</v>
      </c>
      <c r="F21" s="790" t="s">
        <v>554</v>
      </c>
      <c r="G21" s="791"/>
      <c r="H21" s="792"/>
      <c r="I21" s="599"/>
      <c r="J21" s="35"/>
      <c r="K21" s="7" t="str">
        <f t="shared" si="0"/>
        <v>g. Central Medical Store or Central Warehouse</v>
      </c>
      <c r="L21" s="31"/>
      <c r="M21" s="31"/>
      <c r="N21" s="31"/>
      <c r="O21" s="7"/>
      <c r="P21" s="31"/>
      <c r="Q21" s="7" t="str">
        <f t="shared" si="1"/>
        <v>Central Medical Store</v>
      </c>
      <c r="R21" s="31"/>
      <c r="S21" s="31"/>
      <c r="T21" s="20"/>
      <c r="U21" s="20"/>
      <c r="V21" s="20"/>
      <c r="W21" s="68"/>
      <c r="X21" s="68"/>
      <c r="Y21" s="69"/>
      <c r="Z21" s="86"/>
    </row>
    <row r="22" spans="1:134" s="143" customFormat="1">
      <c r="A22" s="204"/>
      <c r="B22" s="713" t="s">
        <v>139</v>
      </c>
      <c r="C22" s="713"/>
      <c r="D22" s="570" t="s">
        <v>89</v>
      </c>
      <c r="E22" s="178" t="s">
        <v>138</v>
      </c>
      <c r="F22" s="790"/>
      <c r="G22" s="791"/>
      <c r="H22" s="792"/>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c r="E23" s="178" t="s">
        <v>138</v>
      </c>
      <c r="F23" s="790"/>
      <c r="G23" s="791"/>
      <c r="H23" s="792"/>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89</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89</v>
      </c>
      <c r="E26" s="180" t="s">
        <v>144</v>
      </c>
      <c r="F26" s="137" t="s">
        <v>96</v>
      </c>
      <c r="G26" s="181" t="s">
        <v>145</v>
      </c>
      <c r="H26" s="272" t="s">
        <v>96</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93</v>
      </c>
      <c r="G28" s="273" t="s">
        <v>149</v>
      </c>
      <c r="H28" s="268" t="s">
        <v>90</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t="s">
        <v>96</v>
      </c>
      <c r="H29" s="765"/>
      <c r="I29" s="10"/>
      <c r="J29" s="54" t="str">
        <f>G29</f>
        <v>N/A</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96</v>
      </c>
      <c r="F30" s="183" t="s">
        <v>152</v>
      </c>
      <c r="G30" s="766" t="s">
        <v>96</v>
      </c>
      <c r="H30" s="767"/>
      <c r="I30" s="10"/>
      <c r="J30" s="54" t="str">
        <f>G30</f>
        <v>N/A</v>
      </c>
      <c r="K30" s="7"/>
      <c r="L30" s="31"/>
      <c r="M30" s="51" t="str">
        <f>E30</f>
        <v>N/A</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99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ht="90">
      <c r="A35" s="204"/>
      <c r="B35" s="644" t="s">
        <v>160</v>
      </c>
      <c r="C35" s="644"/>
      <c r="D35" s="645"/>
      <c r="E35" s="146" t="s">
        <v>99</v>
      </c>
      <c r="F35" s="139" t="s">
        <v>555</v>
      </c>
      <c r="G35" s="146"/>
      <c r="H35" s="276" t="s">
        <v>556</v>
      </c>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99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99</v>
      </c>
      <c r="E40" s="146" t="s">
        <v>99</v>
      </c>
      <c r="F40" s="139" t="s">
        <v>555</v>
      </c>
      <c r="G40" s="190"/>
      <c r="H40" s="276" t="s">
        <v>557</v>
      </c>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99</v>
      </c>
      <c r="E42" s="146" t="s">
        <v>99</v>
      </c>
      <c r="F42" s="139" t="s">
        <v>555</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795" t="s">
        <v>558</v>
      </c>
      <c r="E43" s="795"/>
      <c r="F43" s="795"/>
      <c r="G43" s="795"/>
      <c r="H43" s="796"/>
      <c r="I43" s="39"/>
      <c r="J43" s="36"/>
      <c r="K43" s="7" t="str">
        <f>C43</f>
        <v>i. Specify source(s) of other government funds spent (for example: basket funding or specific donor)</v>
      </c>
      <c r="L43" s="31"/>
      <c r="M43" s="31"/>
      <c r="N43" s="31"/>
      <c r="O43" s="34" t="str">
        <f>D43</f>
        <v xml:space="preserve">World Bank &amp; EU (provide funds for pharmaceuticals, including contraceptives, as part of the Basic Package of Health Services) </v>
      </c>
      <c r="P43" s="31"/>
      <c r="Q43" s="31"/>
      <c r="R43" s="31"/>
      <c r="S43" s="31"/>
      <c r="T43" s="20"/>
      <c r="U43" s="20"/>
      <c r="V43" s="20"/>
      <c r="W43" s="68"/>
      <c r="X43" s="68"/>
      <c r="Y43" s="69"/>
      <c r="Z43" s="86"/>
    </row>
    <row r="44" spans="1:26" s="143" customFormat="1" ht="45">
      <c r="A44" s="277"/>
      <c r="B44" s="644" t="s">
        <v>172</v>
      </c>
      <c r="C44" s="645"/>
      <c r="D44" s="193"/>
      <c r="E44" s="395" t="s">
        <v>99</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78</v>
      </c>
      <c r="E48" s="146" t="s">
        <v>99</v>
      </c>
      <c r="F48" s="139" t="s">
        <v>555</v>
      </c>
      <c r="G48" s="140"/>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559</v>
      </c>
      <c r="E49" s="755"/>
      <c r="F49" s="755"/>
      <c r="G49" s="755"/>
      <c r="H49" s="756"/>
      <c r="I49" s="148"/>
      <c r="J49" s="36"/>
      <c r="K49" s="7" t="str">
        <f>C49</f>
        <v xml:space="preserve">i. Specify source(s) of in-kind donations </v>
      </c>
      <c r="L49" s="31"/>
      <c r="M49" s="31"/>
      <c r="N49" s="31"/>
      <c r="O49" s="34" t="str">
        <f>D49</f>
        <v>UNFPA &amp; USAID</v>
      </c>
      <c r="P49" s="31"/>
      <c r="Q49" s="31"/>
      <c r="R49" s="31"/>
      <c r="S49" s="31"/>
      <c r="T49" s="20"/>
      <c r="U49" s="20"/>
      <c r="V49" s="20"/>
      <c r="W49" s="68"/>
      <c r="X49" s="68"/>
      <c r="Y49" s="69"/>
      <c r="Z49" s="86"/>
    </row>
    <row r="50" spans="1:26" s="143" customFormat="1">
      <c r="A50" s="277"/>
      <c r="B50" s="644" t="s">
        <v>182</v>
      </c>
      <c r="C50" s="645"/>
      <c r="D50" s="601" t="s">
        <v>89</v>
      </c>
      <c r="E50" s="146">
        <v>0</v>
      </c>
      <c r="F50" s="139" t="s">
        <v>555</v>
      </c>
      <c r="G50" s="140"/>
      <c r="H50" s="279"/>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555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395" t="s">
        <v>99</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t="s">
        <v>99</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t="s">
        <v>99</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99</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78</v>
      </c>
      <c r="H66" s="284" t="s">
        <v>78</v>
      </c>
      <c r="I66" s="599"/>
      <c r="J66" s="36"/>
      <c r="K66" s="7" t="str">
        <f t="shared" ref="K66:K77" si="2">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78</v>
      </c>
      <c r="H67" s="284" t="s">
        <v>89</v>
      </c>
      <c r="I67" s="599"/>
      <c r="J67" s="36"/>
      <c r="K67" s="7" t="str">
        <f t="shared" si="2"/>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78</v>
      </c>
      <c r="H68" s="284"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89</v>
      </c>
      <c r="G69" s="571" t="s">
        <v>89</v>
      </c>
      <c r="H69" s="284"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78</v>
      </c>
      <c r="H70" s="284"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78</v>
      </c>
      <c r="H71" s="284"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89</v>
      </c>
      <c r="H72" s="284"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89</v>
      </c>
      <c r="E73" s="728"/>
      <c r="F73" s="571" t="s">
        <v>89</v>
      </c>
      <c r="G73" s="571" t="s">
        <v>89</v>
      </c>
      <c r="H73" s="284"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89</v>
      </c>
      <c r="E74" s="728"/>
      <c r="F74" s="571" t="s">
        <v>89</v>
      </c>
      <c r="G74" s="571" t="s">
        <v>89</v>
      </c>
      <c r="H74" s="284"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78</v>
      </c>
      <c r="H75" s="284"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89</v>
      </c>
      <c r="H76" s="284"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t="s">
        <v>89</v>
      </c>
      <c r="E77" s="728"/>
      <c r="F77" s="571" t="s">
        <v>89</v>
      </c>
      <c r="G77" s="571" t="s">
        <v>89</v>
      </c>
      <c r="H77" s="284" t="s">
        <v>89</v>
      </c>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89</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c r="D83" s="722"/>
      <c r="E83" s="723"/>
      <c r="F83" s="574"/>
      <c r="G83" s="724"/>
      <c r="H83" s="725"/>
      <c r="I83" s="17"/>
      <c r="J83" s="40">
        <f>G83</f>
        <v>0</v>
      </c>
      <c r="K83" s="7" t="str">
        <f>B83</f>
        <v>a</v>
      </c>
      <c r="L83" s="31"/>
      <c r="M83" s="41">
        <f>E83</f>
        <v>0</v>
      </c>
      <c r="N83" s="31"/>
      <c r="O83" s="31"/>
      <c r="P83" s="31"/>
      <c r="Q83" s="31"/>
      <c r="R83" s="7"/>
      <c r="S83" s="7">
        <f>D83</f>
        <v>0</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560</v>
      </c>
      <c r="F85" s="679"/>
      <c r="G85" s="679"/>
      <c r="H85" s="680"/>
      <c r="I85" s="17"/>
      <c r="J85" s="40"/>
      <c r="K85" s="7"/>
      <c r="L85" s="31"/>
      <c r="M85" s="41" t="str">
        <f>E85</f>
        <v>Commercial sector</v>
      </c>
      <c r="N85" s="41" t="str">
        <f>E85</f>
        <v>Commercial sector</v>
      </c>
      <c r="O85" s="31"/>
      <c r="P85" s="7"/>
      <c r="Q85" s="31"/>
      <c r="R85" s="7" t="str">
        <f>B85</f>
        <v>a. If yes, for which sectors (public, NGO, social marketing, commercial)?</v>
      </c>
      <c r="S85" s="31"/>
      <c r="T85" s="20"/>
      <c r="U85" s="20"/>
      <c r="V85" s="20"/>
      <c r="W85" s="68"/>
      <c r="X85" s="68"/>
      <c r="Y85" s="69"/>
      <c r="Z85" s="86"/>
    </row>
    <row r="86" spans="1:26" s="143" customFormat="1" ht="45">
      <c r="A86" s="204"/>
      <c r="B86" s="644" t="s">
        <v>225</v>
      </c>
      <c r="C86" s="644"/>
      <c r="D86" s="645"/>
      <c r="E86" s="794" t="s">
        <v>561</v>
      </c>
      <c r="F86" s="795"/>
      <c r="G86" s="795"/>
      <c r="H86" s="796"/>
      <c r="I86" s="17"/>
      <c r="J86" s="40"/>
      <c r="K86" s="7"/>
      <c r="L86" s="31"/>
      <c r="M86" s="41" t="str">
        <f>E86</f>
        <v>Import duties are taken as a percentage of total in products for distribution (not cash).</v>
      </c>
      <c r="N86" s="41" t="str">
        <f>E86</f>
        <v>Import duties are taken as a percentage of total in products for distribution (not cash).</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89</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c r="A88" s="204"/>
      <c r="B88" s="644" t="s">
        <v>227</v>
      </c>
      <c r="C88" s="644"/>
      <c r="D88" s="678" t="s">
        <v>96</v>
      </c>
      <c r="E88" s="679"/>
      <c r="F88" s="679"/>
      <c r="G88" s="679"/>
      <c r="H88" s="680"/>
      <c r="I88" s="17"/>
      <c r="J88" s="40"/>
      <c r="K88" s="7" t="str">
        <f>B88</f>
        <v>a. If yes, describe the policies.</v>
      </c>
      <c r="L88" s="31"/>
      <c r="M88" s="31"/>
      <c r="N88" s="33"/>
      <c r="O88" s="34" t="str">
        <f>D88</f>
        <v>N/A</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562</v>
      </c>
      <c r="E90" s="679"/>
      <c r="F90" s="679"/>
      <c r="G90" s="679"/>
      <c r="H90" s="680"/>
      <c r="I90" s="17"/>
      <c r="J90" s="40"/>
      <c r="K90" s="7" t="str">
        <f>B90</f>
        <v>a. If yes, describe the policies.</v>
      </c>
      <c r="L90" s="31"/>
      <c r="M90" s="31"/>
      <c r="N90" s="33"/>
      <c r="O90" s="34" t="str">
        <f>D90</f>
        <v>National Essential Drug List inclues contraceptives</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89</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c r="A94" s="290"/>
      <c r="B94" s="204" t="s">
        <v>222</v>
      </c>
      <c r="C94" s="650"/>
      <c r="D94" s="688"/>
      <c r="E94" s="678"/>
      <c r="F94" s="681"/>
      <c r="G94" s="689"/>
      <c r="H94" s="690"/>
      <c r="I94" s="593"/>
      <c r="J94" s="40">
        <f>G94</f>
        <v>0</v>
      </c>
      <c r="K94" s="7"/>
      <c r="L94" s="31"/>
      <c r="M94" s="41">
        <f>E94</f>
        <v>0</v>
      </c>
      <c r="N94" s="31"/>
      <c r="O94" s="7"/>
      <c r="P94" s="7">
        <f>C94</f>
        <v>0</v>
      </c>
      <c r="Q94" s="31"/>
      <c r="R94" s="31"/>
      <c r="S94" s="31"/>
      <c r="T94" s="20"/>
      <c r="U94" s="75">
        <f>E94</f>
        <v>0</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78</v>
      </c>
      <c r="H113" s="647"/>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78</v>
      </c>
      <c r="H114" s="647"/>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 t="shared" si="3"/>
        <v>No</v>
      </c>
      <c r="K117" s="7"/>
      <c r="L117" s="7"/>
      <c r="M117" s="31"/>
      <c r="N117" s="31"/>
      <c r="O117" s="7"/>
      <c r="P117" s="31"/>
      <c r="Q117" s="1"/>
      <c r="R117" s="31"/>
      <c r="S117" s="32"/>
      <c r="T117" s="2"/>
      <c r="U117" s="2"/>
      <c r="V117" s="2"/>
      <c r="W117" s="57"/>
      <c r="X117" s="57"/>
      <c r="Y117" s="72" t="str">
        <f t="shared" si="4"/>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793" t="s">
        <v>563</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564</v>
      </c>
      <c r="E121" s="650"/>
      <c r="F121" s="650"/>
      <c r="G121" s="650"/>
      <c r="H121" s="651"/>
      <c r="I121" s="43"/>
      <c r="J121" s="30"/>
      <c r="K121" s="7" t="str">
        <f>A121</f>
        <v xml:space="preserve">D10. Name of the list(s)
</v>
      </c>
      <c r="L121" s="7"/>
      <c r="M121" s="31"/>
      <c r="N121" s="31"/>
      <c r="O121" s="7" t="str">
        <f>D121</f>
        <v>National Licensed Drug List</v>
      </c>
      <c r="P121" s="31"/>
      <c r="Q121" s="1"/>
      <c r="R121" s="31"/>
      <c r="S121" s="32"/>
      <c r="T121" s="2"/>
      <c r="U121" s="2"/>
      <c r="V121" s="2"/>
      <c r="W121" s="57"/>
      <c r="X121" s="57"/>
      <c r="Y121" s="1"/>
      <c r="Z121" s="92"/>
    </row>
    <row r="122" spans="1:26" s="209" customFormat="1" ht="34.5" customHeight="1">
      <c r="A122" s="652" t="s">
        <v>260</v>
      </c>
      <c r="B122" s="644"/>
      <c r="C122" s="645"/>
      <c r="D122" s="790" t="s">
        <v>565</v>
      </c>
      <c r="E122" s="791"/>
      <c r="F122" s="791"/>
      <c r="G122" s="791"/>
      <c r="H122" s="792"/>
      <c r="I122" s="43"/>
      <c r="J122" s="30"/>
      <c r="K122" s="7" t="str">
        <f>A122</f>
        <v xml:space="preserve">D11. Notes about the list(s)
</v>
      </c>
      <c r="L122" s="7"/>
      <c r="M122" s="31"/>
      <c r="N122" s="31"/>
      <c r="O122" s="7" t="str">
        <f>D122</f>
        <v>The list is currently being updated and revised. Drugs may be added to the list with justification.</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2008</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78</v>
      </c>
      <c r="H127" s="647"/>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96</v>
      </c>
      <c r="H131" s="658"/>
      <c r="I131" s="599"/>
      <c r="J131" s="40" t="str">
        <f>G131</f>
        <v>N/A</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96</v>
      </c>
      <c r="H133" s="647"/>
      <c r="I133" s="599"/>
      <c r="J133" s="40" t="str">
        <f t="shared" ref="J133:J141" si="5">G133</f>
        <v>N/A</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96</v>
      </c>
      <c r="H135" s="647"/>
      <c r="I135" s="599"/>
      <c r="J135" s="40" t="str">
        <f t="shared" si="5"/>
        <v>N/A</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96</v>
      </c>
      <c r="H137" s="647"/>
      <c r="I137" s="599"/>
      <c r="J137" s="40" t="str">
        <f t="shared" si="5"/>
        <v>N/A</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96</v>
      </c>
      <c r="H138" s="647"/>
      <c r="I138" s="599"/>
      <c r="J138" s="40" t="str">
        <f t="shared" si="5"/>
        <v>N/A</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96</v>
      </c>
      <c r="G142" s="650"/>
      <c r="H142" s="651"/>
      <c r="I142" s="599"/>
      <c r="J142" s="40"/>
      <c r="K142" s="7"/>
      <c r="L142" s="31"/>
      <c r="M142" s="7"/>
      <c r="N142" s="31"/>
      <c r="O142" s="31"/>
      <c r="P142" s="31"/>
      <c r="Q142" s="7" t="str">
        <f>F142</f>
        <v>N/A</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566</v>
      </c>
      <c r="G143" s="650"/>
      <c r="H143" s="651"/>
      <c r="I143" s="599"/>
      <c r="J143" s="40"/>
      <c r="K143" s="7"/>
      <c r="L143" s="7"/>
      <c r="M143" s="31"/>
      <c r="N143" s="31"/>
      <c r="O143" s="31"/>
      <c r="P143" s="31"/>
      <c r="Q143" s="7" t="str">
        <f>F143</f>
        <v>N/A - There are only limited centrally provided contraceptives to the public sector.</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89</v>
      </c>
      <c r="H145" s="647"/>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96</v>
      </c>
      <c r="H146" s="636"/>
      <c r="I146" s="50"/>
      <c r="J146" s="80" t="str">
        <f>G146</f>
        <v>N/A</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567</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There is currently an overstock of Depo-provera at a national level.</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5:C5"/>
    <mergeCell ref="A7:H7"/>
    <mergeCell ref="A2:C2"/>
    <mergeCell ref="D2:E2"/>
    <mergeCell ref="A3:H3"/>
    <mergeCell ref="D4:E4"/>
    <mergeCell ref="F4:H4"/>
    <mergeCell ref="D13:H13"/>
    <mergeCell ref="A11:G11"/>
    <mergeCell ref="A12:G12"/>
    <mergeCell ref="B13:C13"/>
    <mergeCell ref="D8:F8"/>
    <mergeCell ref="A8:C8"/>
    <mergeCell ref="G8:H8"/>
    <mergeCell ref="A9:H9"/>
    <mergeCell ref="A14:C14"/>
    <mergeCell ref="D14:H14"/>
    <mergeCell ref="F15:H15"/>
    <mergeCell ref="F18:H18"/>
    <mergeCell ref="F21:H21"/>
    <mergeCell ref="F19:H19"/>
    <mergeCell ref="F16:H16"/>
    <mergeCell ref="F17:H17"/>
    <mergeCell ref="F20:H20"/>
    <mergeCell ref="B15:C15"/>
    <mergeCell ref="B16:C16"/>
    <mergeCell ref="B17:C17"/>
    <mergeCell ref="F22:H22"/>
    <mergeCell ref="F23:H23"/>
    <mergeCell ref="B18:C18"/>
    <mergeCell ref="B19:C19"/>
    <mergeCell ref="B20:C20"/>
    <mergeCell ref="B21:C21"/>
    <mergeCell ref="B22:C22"/>
    <mergeCell ref="B23:C23"/>
    <mergeCell ref="A24:G24"/>
    <mergeCell ref="A25:G25"/>
    <mergeCell ref="A26:C26"/>
    <mergeCell ref="A29:F29"/>
    <mergeCell ref="G29:H29"/>
    <mergeCell ref="D28:E28"/>
    <mergeCell ref="A27:G27"/>
    <mergeCell ref="A28:C28"/>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B44:C44"/>
    <mergeCell ref="A46:H46"/>
    <mergeCell ref="D43:H43"/>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A123:H123"/>
    <mergeCell ref="B124:E124"/>
    <mergeCell ref="F124:H124"/>
    <mergeCell ref="D122:H122"/>
    <mergeCell ref="B125:F125"/>
    <mergeCell ref="G125:H125"/>
    <mergeCell ref="B126:F126"/>
    <mergeCell ref="G126:H126"/>
    <mergeCell ref="B127:F127"/>
    <mergeCell ref="G127:H127"/>
    <mergeCell ref="B128:F128"/>
    <mergeCell ref="G128:H128"/>
    <mergeCell ref="B129:C129"/>
    <mergeCell ref="D129:H129"/>
    <mergeCell ref="A130:G130"/>
    <mergeCell ref="B142:E142"/>
    <mergeCell ref="F142:H142"/>
    <mergeCell ref="A10:H10"/>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1:F131"/>
    <mergeCell ref="G131:H131"/>
    <mergeCell ref="A132:H132"/>
    <mergeCell ref="B133:F133"/>
    <mergeCell ref="G133:H133"/>
    <mergeCell ref="B134:F134"/>
    <mergeCell ref="G134:H134"/>
    <mergeCell ref="B135:F135"/>
    <mergeCell ref="G135:H135"/>
    <mergeCell ref="A147:C147"/>
    <mergeCell ref="D147:H147"/>
    <mergeCell ref="A148:H148"/>
    <mergeCell ref="A149:H149"/>
    <mergeCell ref="B143:E143"/>
    <mergeCell ref="F143:H143"/>
    <mergeCell ref="A144:H144"/>
    <mergeCell ref="B145:F145"/>
    <mergeCell ref="G145:H145"/>
    <mergeCell ref="B146:F146"/>
    <mergeCell ref="G146:H146"/>
  </mergeCells>
  <dataValidations count="6">
    <dataValidation type="list" allowBlank="1" showInputMessage="1" showErrorMessage="1" errorTitle="Choose from dropdown" error="Please choose from the dropdown list." prompt="Please select from the dropdown list." sqref="H28 F28" xr:uid="{00000000-0002-0000-0500-000000000000}">
      <formula1>$Y$1:$Y$14</formula1>
    </dataValidation>
    <dataValidation type="list" allowBlank="1" showInputMessage="1" showErrorMessage="1" error="Please choose from the dropdown list." sqref="H24" xr:uid="{00000000-0002-0000-0500-000001000000}">
      <formula1>$O$1:$O$7</formula1>
    </dataValidation>
    <dataValidation type="list" allowBlank="1" showInputMessage="1" showErrorMessage="1" error="Please choose from the dropdown list." sqref="F59:H59" xr:uid="{00000000-0002-0000-05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500-000003000000}">
      <formula1>$N$1:$N$2</formula1>
    </dataValidation>
    <dataValidation type="list" allowBlank="1" showInputMessage="1" showErrorMessage="1" errorTitle="Choose from dropdown" error="Please choose from the dropdown list." prompt="Please select from the dropdown list." sqref="G131 H80 D66:D68 H12 D15 D70:D71" xr:uid="{00000000-0002-0000-0500-000004000000}">
      <formula1>$W$1:$W$5</formula1>
    </dataValidation>
    <dataValidation type="list" allowBlank="1" showInputMessage="1" showErrorMessage="1" error="Please choose from the dropdown list." sqref="F57 D42 D48 H37 D50:D51 D40 H31:H32 F61 F83:G83 F84 H87 F66:H77 G104:G106 H99:H101 D99:D101 H91 H89 G145:G146 G125:G128 D26 D16:D23 H25 G109:G118 D72:D77 D69 G133:G141" xr:uid="{00000000-0002-0000-0500-000005000000}">
      <formula1>$W$1:$W$5</formula1>
    </dataValidation>
  </dataValidations>
  <hyperlinks>
    <hyperlink ref="A5:C5" location="Introduction!R10" display="To jump to the Introduction sheet, click here." xr:uid="{00000000-0004-0000-0500-000000000000}"/>
  </hyperlinks>
  <pageMargins left="0.7" right="0.7" top="0.75" bottom="0.75" header="0.3" footer="0.3"/>
  <pageSetup scale="60" fitToHeight="4" orientation="portrait" r:id="rId1"/>
  <rowBreaks count="4" manualBreakCount="4">
    <brk id="32" max="25" man="1"/>
    <brk id="54" max="25" man="1"/>
    <brk id="92" max="25" man="1"/>
    <brk id="14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1563</v>
      </c>
      <c r="B8" s="800"/>
      <c r="C8" s="800"/>
      <c r="D8" s="1077"/>
      <c r="E8" s="1077"/>
      <c r="F8" s="1077"/>
      <c r="G8" s="1077"/>
      <c r="H8" s="1077"/>
      <c r="I8" s="599"/>
      <c r="J8" s="54">
        <f>G8</f>
        <v>0</v>
      </c>
      <c r="K8" s="7" t="str">
        <f>A8</f>
        <v>Country: Armenia</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89</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96</v>
      </c>
      <c r="E13" s="679"/>
      <c r="F13" s="679"/>
      <c r="G13" s="679"/>
      <c r="H13" s="680"/>
      <c r="I13" s="599"/>
      <c r="J13" s="35"/>
      <c r="K13" s="7" t="str">
        <f>B13</f>
        <v>a. What is the name of the committee?</v>
      </c>
      <c r="L13" s="41" t="str">
        <f>D13</f>
        <v>N/A</v>
      </c>
      <c r="M13" s="31"/>
      <c r="N13" s="31"/>
      <c r="O13" s="34" t="str">
        <f>D13</f>
        <v>N/A</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96</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96</v>
      </c>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96</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96</v>
      </c>
      <c r="E18" s="178" t="s">
        <v>132</v>
      </c>
      <c r="F18" s="649"/>
      <c r="G18" s="650"/>
      <c r="H18" s="651"/>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96</v>
      </c>
      <c r="E19" s="178" t="s">
        <v>134</v>
      </c>
      <c r="F19" s="649"/>
      <c r="G19" s="650"/>
      <c r="H19" s="651"/>
      <c r="I19" s="599"/>
      <c r="J19" s="35"/>
      <c r="K19" s="7" t="str">
        <f t="shared" si="0"/>
        <v>e. UN agencies</v>
      </c>
      <c r="L19" s="31"/>
      <c r="M19" s="31"/>
      <c r="N19" s="31"/>
      <c r="O19" s="7"/>
      <c r="P19" s="31"/>
      <c r="Q19" s="7">
        <f t="shared" si="1"/>
        <v>0</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96</v>
      </c>
      <c r="E20" s="178" t="s">
        <v>136</v>
      </c>
      <c r="F20" s="649"/>
      <c r="G20" s="650"/>
      <c r="H20" s="651"/>
      <c r="I20" s="599"/>
      <c r="J20" s="35"/>
      <c r="K20" s="7" t="str">
        <f t="shared" si="0"/>
        <v>f. Ministry of Health (for example: logistics, reproductive health, family planning, maternal and child health, HIV/AIDS, pharmacy units, etc.)</v>
      </c>
      <c r="L20" s="31"/>
      <c r="M20" s="31"/>
      <c r="N20" s="31"/>
      <c r="O20" s="7"/>
      <c r="P20" s="31"/>
      <c r="Q20" s="28">
        <f t="shared" si="1"/>
        <v>0</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96</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96</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96</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96</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45.75" thickBot="1">
      <c r="A26" s="731" t="s">
        <v>143</v>
      </c>
      <c r="B26" s="700"/>
      <c r="C26" s="732"/>
      <c r="D26" s="179" t="s">
        <v>89</v>
      </c>
      <c r="E26" s="180" t="s">
        <v>144</v>
      </c>
      <c r="F26" s="137" t="s">
        <v>96</v>
      </c>
      <c r="G26" s="181" t="s">
        <v>145</v>
      </c>
      <c r="H26" s="272" t="s">
        <v>96</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ustomHeight="1">
      <c r="A29" s="652" t="s">
        <v>150</v>
      </c>
      <c r="B29" s="644"/>
      <c r="C29" s="644"/>
      <c r="D29" s="644"/>
      <c r="E29" s="644"/>
      <c r="F29" s="645"/>
      <c r="G29" s="764" t="s">
        <v>96</v>
      </c>
      <c r="H29" s="765"/>
      <c r="I29" s="10"/>
      <c r="J29" s="54" t="str">
        <f>G29</f>
        <v>N/A</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96</v>
      </c>
      <c r="F30" s="183" t="s">
        <v>152</v>
      </c>
      <c r="G30" s="766" t="s">
        <v>96</v>
      </c>
      <c r="H30" s="767"/>
      <c r="I30" s="10"/>
      <c r="J30" s="54" t="str">
        <f>G30</f>
        <v>N/A</v>
      </c>
      <c r="K30" s="7"/>
      <c r="L30" s="31"/>
      <c r="M30" s="51" t="str">
        <f>E30</f>
        <v>N/A</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0</v>
      </c>
      <c r="F35" s="150" t="s">
        <v>555</v>
      </c>
      <c r="G35" s="138"/>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39" t="s">
        <v>555</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39" t="s">
        <v>555</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ht="255">
      <c r="A48" s="277"/>
      <c r="B48" s="644" t="s">
        <v>180</v>
      </c>
      <c r="C48" s="645"/>
      <c r="D48" s="601" t="s">
        <v>78</v>
      </c>
      <c r="E48" s="146">
        <v>12612</v>
      </c>
      <c r="F48" s="139" t="s">
        <v>555</v>
      </c>
      <c r="G48" s="140" t="s">
        <v>552</v>
      </c>
      <c r="H48" s="279" t="s">
        <v>568</v>
      </c>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552</v>
      </c>
      <c r="E49" s="755"/>
      <c r="F49" s="755"/>
      <c r="G49" s="755"/>
      <c r="H49" s="756"/>
      <c r="I49" s="148"/>
      <c r="J49" s="36"/>
      <c r="K49" s="7" t="str">
        <f>C49</f>
        <v xml:space="preserve">i. Specify source(s) of in-kind donations </v>
      </c>
      <c r="L49" s="31"/>
      <c r="M49" s="31"/>
      <c r="N49" s="31"/>
      <c r="O49" s="34" t="str">
        <f>D49</f>
        <v>UNFPA</v>
      </c>
      <c r="P49" s="31"/>
      <c r="Q49" s="31"/>
      <c r="R49" s="31"/>
      <c r="S49" s="31"/>
      <c r="T49" s="20"/>
      <c r="U49" s="20"/>
      <c r="V49" s="20"/>
      <c r="W49" s="68"/>
      <c r="X49" s="68"/>
      <c r="Y49" s="69"/>
      <c r="Z49" s="86"/>
    </row>
    <row r="50" spans="1:26" s="143" customFormat="1" ht="30">
      <c r="A50" s="277"/>
      <c r="B50" s="644" t="s">
        <v>182</v>
      </c>
      <c r="C50" s="645"/>
      <c r="D50" s="601" t="s">
        <v>78</v>
      </c>
      <c r="E50" s="146">
        <v>59562</v>
      </c>
      <c r="F50" s="139" t="s">
        <v>555</v>
      </c>
      <c r="G50" s="140" t="s">
        <v>569</v>
      </c>
      <c r="H50" s="279" t="s">
        <v>570</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39" t="s">
        <v>555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72174</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t="s">
        <v>99</v>
      </c>
      <c r="G56" s="748"/>
      <c r="H56" s="749"/>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99</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45.75" thickBot="1">
      <c r="A62" s="742" t="s">
        <v>194</v>
      </c>
      <c r="B62" s="633"/>
      <c r="C62" s="634"/>
      <c r="D62" s="659"/>
      <c r="E62" s="660"/>
      <c r="F62" s="660"/>
      <c r="G62" s="660"/>
      <c r="H62" s="661"/>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78</v>
      </c>
      <c r="G66" s="571" t="s">
        <v>89</v>
      </c>
      <c r="H66" s="284" t="s">
        <v>99</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78</v>
      </c>
      <c r="E67" s="728"/>
      <c r="F67" s="571" t="s">
        <v>78</v>
      </c>
      <c r="G67" s="571" t="s">
        <v>89</v>
      </c>
      <c r="H67" s="284" t="s">
        <v>99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78</v>
      </c>
      <c r="E68" s="728"/>
      <c r="F68" s="571" t="s">
        <v>78</v>
      </c>
      <c r="G68" s="571" t="s">
        <v>89</v>
      </c>
      <c r="H68" s="284" t="s">
        <v>99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89</v>
      </c>
      <c r="G69" s="571" t="s">
        <v>89</v>
      </c>
      <c r="H69" s="284" t="s">
        <v>99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78</v>
      </c>
      <c r="G70" s="571" t="s">
        <v>89</v>
      </c>
      <c r="H70" s="284" t="s">
        <v>99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78</v>
      </c>
      <c r="G71" s="571" t="s">
        <v>89</v>
      </c>
      <c r="H71" s="284" t="s">
        <v>99</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89</v>
      </c>
      <c r="H72" s="284" t="s">
        <v>99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78</v>
      </c>
      <c r="G73" s="571" t="s">
        <v>89</v>
      </c>
      <c r="H73" s="284" t="s">
        <v>99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99</v>
      </c>
      <c r="E74" s="728"/>
      <c r="F74" s="571" t="s">
        <v>99</v>
      </c>
      <c r="G74" s="571" t="s">
        <v>89</v>
      </c>
      <c r="H74" s="284" t="s">
        <v>99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99</v>
      </c>
      <c r="E75" s="728"/>
      <c r="F75" s="571" t="s">
        <v>99</v>
      </c>
      <c r="G75" s="571" t="s">
        <v>89</v>
      </c>
      <c r="H75" s="284" t="s">
        <v>99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89</v>
      </c>
      <c r="H76" s="284" t="s">
        <v>99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t="s">
        <v>571</v>
      </c>
      <c r="E77" s="728"/>
      <c r="F77" s="571"/>
      <c r="G77" s="571"/>
      <c r="H77" s="284"/>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30.75" thickBot="1">
      <c r="A83" s="718"/>
      <c r="B83" s="201" t="s">
        <v>222</v>
      </c>
      <c r="C83" s="573" t="s">
        <v>572</v>
      </c>
      <c r="D83" s="722" t="s">
        <v>573</v>
      </c>
      <c r="E83" s="723"/>
      <c r="F83" s="574" t="s">
        <v>78</v>
      </c>
      <c r="G83" s="724" t="s">
        <v>78</v>
      </c>
      <c r="H83" s="725"/>
      <c r="I83" s="17"/>
      <c r="J83" s="40" t="str">
        <f>G83</f>
        <v>Yes</v>
      </c>
      <c r="K83" s="7" t="str">
        <f>B83</f>
        <v>a</v>
      </c>
      <c r="L83" s="31"/>
      <c r="M83" s="41">
        <f>E83</f>
        <v>0</v>
      </c>
      <c r="N83" s="31"/>
      <c r="O83" s="31"/>
      <c r="P83" s="31"/>
      <c r="Q83" s="31"/>
      <c r="R83" s="7"/>
      <c r="S83" s="7" t="str">
        <f>D83</f>
        <v>2007-2015</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c r="A85" s="204"/>
      <c r="B85" s="644" t="s">
        <v>224</v>
      </c>
      <c r="C85" s="644"/>
      <c r="D85" s="645"/>
      <c r="E85" s="678" t="s">
        <v>560</v>
      </c>
      <c r="F85" s="679"/>
      <c r="G85" s="679"/>
      <c r="H85" s="680"/>
      <c r="I85" s="17"/>
      <c r="J85" s="40"/>
      <c r="K85" s="7"/>
      <c r="L85" s="31"/>
      <c r="M85" s="41" t="str">
        <f>E85</f>
        <v>Commercial sector</v>
      </c>
      <c r="N85" s="41" t="str">
        <f>E85</f>
        <v>Commercial sector</v>
      </c>
      <c r="O85" s="31"/>
      <c r="P85" s="7"/>
      <c r="Q85" s="31"/>
      <c r="R85" s="7" t="str">
        <f>B85</f>
        <v>a. If yes, for which sectors (public, NGO, social marketing, commercial)?</v>
      </c>
      <c r="S85" s="31"/>
      <c r="T85" s="20"/>
      <c r="U85" s="20"/>
      <c r="V85" s="20"/>
      <c r="W85" s="68"/>
      <c r="X85" s="68"/>
      <c r="Y85" s="69"/>
      <c r="Z85" s="86"/>
    </row>
    <row r="86" spans="1:26" s="143" customFormat="1">
      <c r="A86" s="204"/>
      <c r="B86" s="644" t="s">
        <v>225</v>
      </c>
      <c r="C86" s="644"/>
      <c r="D86" s="645"/>
      <c r="E86" s="678" t="s">
        <v>574</v>
      </c>
      <c r="F86" s="679"/>
      <c r="G86" s="679"/>
      <c r="H86" s="680"/>
      <c r="I86" s="17"/>
      <c r="J86" s="40"/>
      <c r="K86" s="7"/>
      <c r="L86" s="31"/>
      <c r="M86" s="41" t="str">
        <f>E86</f>
        <v>20% VAT</v>
      </c>
      <c r="N86" s="41" t="str">
        <f>E86</f>
        <v>20% VAT</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60">
      <c r="A88" s="204"/>
      <c r="B88" s="644" t="s">
        <v>227</v>
      </c>
      <c r="C88" s="644"/>
      <c r="D88" s="678" t="s">
        <v>575</v>
      </c>
      <c r="E88" s="679"/>
      <c r="F88" s="679"/>
      <c r="G88" s="679"/>
      <c r="H88" s="680"/>
      <c r="I88" s="17"/>
      <c r="J88" s="40"/>
      <c r="K88" s="7" t="str">
        <f>B88</f>
        <v>a. If yes, describe the policies.</v>
      </c>
      <c r="L88" s="31"/>
      <c r="M88" s="31"/>
      <c r="N88" s="33"/>
      <c r="O88" s="34" t="str">
        <f>D88</f>
        <v>There are advertising ban policies. In particular, contraceptive pills and spermicides are not among the "over the counter" medicines and cannot be advertised. For the advertisement of other contraceptives, Ministry of Health approval is required.</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89</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96</v>
      </c>
      <c r="E90" s="679"/>
      <c r="F90" s="679"/>
      <c r="G90" s="679"/>
      <c r="H90" s="680"/>
      <c r="I90" s="17"/>
      <c r="J90" s="40"/>
      <c r="K90" s="7" t="str">
        <f>B90</f>
        <v>a. If yes, describe the policies.</v>
      </c>
      <c r="L90" s="31"/>
      <c r="M90" s="31"/>
      <c r="N90" s="33"/>
      <c r="O90" s="34" t="str">
        <f>D90</f>
        <v>N/A</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105">
      <c r="A94" s="290"/>
      <c r="B94" s="204" t="s">
        <v>222</v>
      </c>
      <c r="C94" s="650" t="s">
        <v>576</v>
      </c>
      <c r="D94" s="688"/>
      <c r="E94" s="678" t="s">
        <v>577</v>
      </c>
      <c r="F94" s="681"/>
      <c r="G94" s="689" t="s">
        <v>96</v>
      </c>
      <c r="H94" s="690"/>
      <c r="I94" s="593"/>
      <c r="J94" s="40" t="str">
        <f>G94</f>
        <v>N/A</v>
      </c>
      <c r="K94" s="7"/>
      <c r="L94" s="31"/>
      <c r="M94" s="41" t="str">
        <f>E94</f>
        <v xml:space="preserve">Only Ob/Gyns can provide IUD insertions. Family doctors provide FP counseling and dispense all methods except for hormonal pills and IUD insertions. Nurses can only refer for FP counselling and dispense condoms. </v>
      </c>
      <c r="N94" s="31"/>
      <c r="O94" s="7"/>
      <c r="P94" s="7" t="str">
        <f>C94</f>
        <v>Pills, IUDs, spermicides</v>
      </c>
      <c r="Q94" s="31"/>
      <c r="R94" s="31"/>
      <c r="S94" s="31"/>
      <c r="T94" s="20"/>
      <c r="U94" s="75" t="str">
        <f>E94</f>
        <v xml:space="preserve">Only Ob/Gyns can provide IUD insertions. Family doctors provide FP counseling and dispense all methods except for hormonal pills and IUD insertions. Nurses can only refer for FP counselling and dispense condoms. </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15.75" thickBot="1">
      <c r="A101" s="205"/>
      <c r="B101" s="633" t="s">
        <v>242</v>
      </c>
      <c r="C101" s="633"/>
      <c r="D101" s="292" t="s">
        <v>89</v>
      </c>
      <c r="E101" s="682"/>
      <c r="F101" s="683"/>
      <c r="G101" s="684"/>
      <c r="H101" s="293"/>
      <c r="I101" s="11"/>
      <c r="J101" s="40"/>
      <c r="K101" s="7" t="str">
        <f>B101</f>
        <v>c. Other</v>
      </c>
      <c r="L101" s="31"/>
      <c r="M101" s="41">
        <f>E101</f>
        <v>0</v>
      </c>
      <c r="N101" s="31"/>
      <c r="O101" s="7"/>
      <c r="P101" s="31"/>
      <c r="Q101" s="31"/>
      <c r="R101" s="31"/>
      <c r="S101" s="31"/>
      <c r="T101" s="20"/>
      <c r="U101" s="20"/>
      <c r="V101" s="75">
        <f>E101</f>
        <v>0</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78</v>
      </c>
      <c r="H109" s="647"/>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78</v>
      </c>
      <c r="H110" s="647"/>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78</v>
      </c>
      <c r="H111" s="647"/>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89</v>
      </c>
      <c r="H113" s="647"/>
      <c r="I113" s="43"/>
      <c r="J113" s="40" t="str">
        <f t="shared" si="3"/>
        <v>No</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89</v>
      </c>
      <c r="H114" s="647"/>
      <c r="I114" s="43"/>
      <c r="J114" s="40" t="str">
        <f t="shared" si="3"/>
        <v>No</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2007</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60">
      <c r="A121" s="652" t="s">
        <v>259</v>
      </c>
      <c r="B121" s="644"/>
      <c r="C121" s="645"/>
      <c r="D121" s="649" t="s">
        <v>578</v>
      </c>
      <c r="E121" s="650"/>
      <c r="F121" s="650"/>
      <c r="G121" s="650"/>
      <c r="H121" s="651"/>
      <c r="I121" s="43"/>
      <c r="J121" s="30"/>
      <c r="K121" s="7" t="str">
        <f>A121</f>
        <v xml:space="preserve">D10. Name of the list(s)
</v>
      </c>
      <c r="L121" s="7"/>
      <c r="M121" s="31"/>
      <c r="N121" s="31"/>
      <c r="O121" s="7" t="str">
        <f>D121</f>
        <v>Essential Medicine List of the Republic of Armenia (We would like to draw your attention to the corrected date for issuing the Essential Drug List, which is 2007, and not 2010 as it was stated earlier.)</v>
      </c>
      <c r="P121" s="31"/>
      <c r="Q121" s="1"/>
      <c r="R121" s="31"/>
      <c r="S121" s="32"/>
      <c r="T121" s="2"/>
      <c r="U121" s="2"/>
      <c r="V121" s="2"/>
      <c r="W121" s="57"/>
      <c r="X121" s="57"/>
      <c r="Y121" s="1"/>
      <c r="Z121" s="92"/>
    </row>
    <row r="122" spans="1:26" s="209" customFormat="1" ht="34.5" customHeight="1">
      <c r="A122" s="652" t="s">
        <v>260</v>
      </c>
      <c r="B122" s="644"/>
      <c r="C122" s="645"/>
      <c r="D122" s="649" t="s">
        <v>579</v>
      </c>
      <c r="E122" s="650"/>
      <c r="F122" s="650"/>
      <c r="G122" s="650"/>
      <c r="H122" s="651"/>
      <c r="I122" s="43"/>
      <c r="J122" s="30"/>
      <c r="K122" s="7" t="str">
        <f>A122</f>
        <v xml:space="preserve">D11. Notes about the list(s)
</v>
      </c>
      <c r="L122" s="7"/>
      <c r="M122" s="31"/>
      <c r="N122" s="31"/>
      <c r="O122" s="7" t="str">
        <f>D122</f>
        <v>IUDs, condoms, and spermicides are not on the list because they are not drugs. Implants are not registered.</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2008</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89</v>
      </c>
      <c r="H126" s="647"/>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15.75" customHeight="1" thickBot="1">
      <c r="A129" s="204" t="s">
        <v>267</v>
      </c>
      <c r="B129" s="644" t="s">
        <v>268</v>
      </c>
      <c r="C129" s="645"/>
      <c r="D129" s="659"/>
      <c r="E129" s="660"/>
      <c r="F129" s="660"/>
      <c r="G129" s="660"/>
      <c r="H129" s="661"/>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78</v>
      </c>
      <c r="H131" s="658"/>
      <c r="I131" s="599"/>
      <c r="J131" s="40" t="str">
        <f>G131</f>
        <v>Yes</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78</v>
      </c>
      <c r="H133" s="647"/>
      <c r="I133" s="599"/>
      <c r="J133" s="40" t="str">
        <f t="shared" ref="J133:J141" si="5">G133</f>
        <v>Yes</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78</v>
      </c>
      <c r="H134" s="647"/>
      <c r="I134" s="599"/>
      <c r="J134" s="40" t="str">
        <f t="shared" si="5"/>
        <v>Yes</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78</v>
      </c>
      <c r="H135" s="647"/>
      <c r="I135" s="599"/>
      <c r="J135" s="40" t="str">
        <f t="shared" si="5"/>
        <v>Yes</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89</v>
      </c>
      <c r="H137" s="647"/>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89</v>
      </c>
      <c r="H138" s="647"/>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78</v>
      </c>
      <c r="H140" s="647"/>
      <c r="I140" s="599"/>
      <c r="J140" s="40" t="str">
        <f t="shared" si="5"/>
        <v>Yes</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555</v>
      </c>
      <c r="G142" s="650"/>
      <c r="H142" s="651"/>
      <c r="I142" s="599"/>
      <c r="J142" s="40"/>
      <c r="K142" s="7"/>
      <c r="L142" s="31"/>
      <c r="M142" s="7"/>
      <c r="N142" s="31"/>
      <c r="O142" s="31"/>
      <c r="P142" s="31"/>
      <c r="Q142" s="7" t="str">
        <f>F142</f>
        <v>01/11-12/11</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580</v>
      </c>
      <c r="G143" s="650"/>
      <c r="H143" s="651"/>
      <c r="I143" s="599"/>
      <c r="J143" s="40"/>
      <c r="K143" s="7"/>
      <c r="L143" s="7"/>
      <c r="M143" s="31"/>
      <c r="N143" s="31"/>
      <c r="O143" s="31"/>
      <c r="P143" s="31"/>
      <c r="Q143" s="7" t="str">
        <f>F143</f>
        <v>UNFPA; MOH Division of Mother and Child Health</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78</v>
      </c>
      <c r="H145" s="647"/>
      <c r="I145" s="599"/>
      <c r="J145" s="40" t="str">
        <f>G145</f>
        <v>Yes</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35" t="s">
        <v>78</v>
      </c>
      <c r="H146" s="636"/>
      <c r="I146" s="50"/>
      <c r="J146" s="80" t="str">
        <f>G146</f>
        <v>Yes</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f>D147</f>
        <v>0</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0600-000000000000}">
      <formula1>$Y$1:$Y$14</formula1>
    </dataValidation>
    <dataValidation type="list" allowBlank="1" showInputMessage="1" showErrorMessage="1" error="Please choose from the dropdown list." sqref="H24" xr:uid="{00000000-0002-0000-0600-000001000000}">
      <formula1>$O$1:$O$7</formula1>
    </dataValidation>
    <dataValidation type="list" allowBlank="1" showInputMessage="1" showErrorMessage="1" error="Please choose from the dropdown list." sqref="F59:H59" xr:uid="{00000000-0002-0000-06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6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600-000004000000}">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xr:uid="{00000000-0002-0000-0600-000005000000}">
      <formula1>$W$1:$W$5</formula1>
    </dataValidation>
  </dataValidations>
  <hyperlinks>
    <hyperlink ref="A5:C5" location="Introduction!R10" display="To jump to the Introduction sheet, click here." xr:uid="{00000000-0004-0000-0600-000000000000}"/>
  </hyperlinks>
  <pageMargins left="0.7" right="0.7" top="0.75" bottom="0.75" header="0.3" footer="0.3"/>
  <pageSetup scale="60" fitToHeight="5" orientation="portrait" cellComments="atEnd" r:id="rId1"/>
  <rowBreaks count="4" manualBreakCount="4">
    <brk id="35" max="25" man="1"/>
    <brk id="58" max="25" man="1"/>
    <brk id="122" max="25" man="1"/>
    <brk id="14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3">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171" customWidth="1"/>
    <col min="3" max="3" width="63" style="171" customWidth="1"/>
    <col min="4" max="4" width="7.140625" style="171" customWidth="1"/>
    <col min="5" max="6" width="19" style="171" customWidth="1"/>
    <col min="7" max="7" width="19.7109375" style="211" customWidth="1"/>
    <col min="8" max="8" width="19.7109375" style="212" customWidth="1"/>
    <col min="9" max="9" width="127.7109375" style="35" hidden="1" customWidth="1"/>
    <col min="10" max="10" width="38.5703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19" hidden="1" customWidth="1"/>
    <col min="26" max="26" width="1.28515625" style="18" customWidth="1"/>
    <col min="27" max="27" width="13.42578125" style="171" customWidth="1"/>
    <col min="28" max="28" width="13.28515625" style="171" customWidth="1"/>
    <col min="29" max="29" width="15.85546875" style="171" customWidth="1"/>
    <col min="30" max="35" width="11.7109375" style="171" customWidth="1"/>
    <col min="36" max="36" width="24.7109375" style="171" customWidth="1"/>
    <col min="37" max="39" width="11.7109375" style="171" customWidth="1"/>
    <col min="40" max="40" width="20" style="171" customWidth="1"/>
    <col min="41" max="41" width="25.85546875" style="171" customWidth="1"/>
    <col min="42" max="42" width="23.85546875" style="171" customWidth="1"/>
    <col min="43" max="43" width="14.140625" style="171" customWidth="1"/>
    <col min="44" max="69" width="11.7109375" style="171" customWidth="1"/>
    <col min="70" max="70" width="12.42578125" style="171" customWidth="1"/>
    <col min="71" max="74" width="11.7109375" style="171" customWidth="1"/>
    <col min="75" max="75" width="20.7109375" style="171" customWidth="1"/>
    <col min="76" max="76" width="11.7109375" style="171" customWidth="1"/>
    <col min="77" max="77" width="17.42578125" style="171" customWidth="1"/>
    <col min="78" max="91" width="11.7109375" style="171" customWidth="1"/>
    <col min="92" max="92" width="13.42578125" style="171" customWidth="1"/>
    <col min="93" max="107" width="11.7109375" style="171" customWidth="1"/>
    <col min="108" max="108" width="16.28515625" style="171" customWidth="1"/>
    <col min="109" max="117" width="11.7109375" style="171" customWidth="1"/>
    <col min="118" max="118" width="13.42578125" style="171" customWidth="1"/>
    <col min="119" max="119" width="11.7109375" style="171" customWidth="1"/>
    <col min="120" max="120" width="15.140625" style="171" customWidth="1"/>
    <col min="121" max="121" width="13.42578125" style="171" customWidth="1"/>
    <col min="122" max="130" width="11.7109375" style="171" customWidth="1"/>
    <col min="131" max="131" width="13.7109375" style="171" customWidth="1"/>
    <col min="132" max="132" width="12" style="171" customWidth="1"/>
    <col min="133" max="16384" width="9.140625" style="171"/>
  </cols>
  <sheetData>
    <row r="1" spans="1:134" s="195"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c r="BD1" s="1063"/>
      <c r="BE1" s="1063"/>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1063"/>
      <c r="CS1" s="1063"/>
      <c r="CT1" s="1063"/>
      <c r="CU1" s="1063"/>
      <c r="CV1" s="1063"/>
      <c r="CW1" s="1063"/>
      <c r="CX1" s="1063"/>
      <c r="CY1" s="1063"/>
      <c r="CZ1" s="1063"/>
      <c r="DA1" s="1063"/>
      <c r="DB1" s="1063"/>
      <c r="DC1" s="1063"/>
      <c r="DD1" s="1063"/>
      <c r="DE1" s="1063"/>
      <c r="DF1" s="1063"/>
      <c r="DG1" s="1063"/>
      <c r="DH1" s="1063"/>
      <c r="DI1" s="1063"/>
      <c r="DJ1" s="1063"/>
      <c r="DK1" s="1063"/>
      <c r="DL1" s="1063"/>
      <c r="DM1" s="1063"/>
      <c r="DN1" s="1063"/>
      <c r="DO1" s="1063"/>
      <c r="DP1" s="1063"/>
      <c r="DQ1" s="1063"/>
      <c r="DR1" s="1063"/>
      <c r="DS1" s="1063"/>
      <c r="DT1" s="1063"/>
      <c r="DU1" s="1063"/>
      <c r="DV1" s="1063"/>
      <c r="DW1" s="1063"/>
      <c r="DX1" s="1063"/>
      <c r="DY1" s="1063"/>
      <c r="DZ1" s="1063"/>
      <c r="EA1" s="1063"/>
      <c r="EB1" s="1063"/>
      <c r="EC1" s="1063"/>
      <c r="ED1" s="1063"/>
    </row>
    <row r="2" spans="1:134" s="195" customFormat="1" ht="15.75">
      <c r="A2" s="774"/>
      <c r="B2" s="774"/>
      <c r="C2" s="774"/>
      <c r="D2" s="1064"/>
      <c r="E2" s="1064"/>
      <c r="F2" s="1065"/>
      <c r="G2" s="1066"/>
      <c r="H2" s="1066"/>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row>
    <row r="3" spans="1:134" s="195" customFormat="1" ht="15.75">
      <c r="A3" s="775"/>
      <c r="B3" s="775"/>
      <c r="C3" s="775"/>
      <c r="D3" s="775"/>
      <c r="E3" s="775"/>
      <c r="F3" s="775"/>
      <c r="G3" s="775"/>
      <c r="H3" s="775"/>
      <c r="I3" s="54"/>
      <c r="J3" s="35"/>
      <c r="K3" s="7"/>
      <c r="L3" s="31"/>
      <c r="M3" s="31"/>
      <c r="N3" s="7"/>
      <c r="O3" s="34" t="s">
        <v>91</v>
      </c>
      <c r="P3" s="31"/>
      <c r="Q3" s="31"/>
      <c r="R3" s="7" t="s">
        <v>92</v>
      </c>
      <c r="S3" s="31"/>
      <c r="T3" s="73"/>
      <c r="U3" s="20"/>
      <c r="V3" s="20"/>
      <c r="W3" s="68"/>
      <c r="X3" s="68"/>
      <c r="Y3" s="1067" t="s">
        <v>93</v>
      </c>
      <c r="Z3" s="1062"/>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1063"/>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3"/>
      <c r="CH3" s="1063"/>
      <c r="CI3" s="1063"/>
      <c r="CJ3" s="1063"/>
      <c r="CK3" s="1063"/>
      <c r="CL3" s="1063"/>
      <c r="CM3" s="1063"/>
      <c r="CN3" s="1063"/>
      <c r="CO3" s="1063"/>
      <c r="CP3" s="1063"/>
      <c r="CQ3" s="1063"/>
      <c r="CR3" s="1063"/>
      <c r="CS3" s="1063"/>
      <c r="CT3" s="1063"/>
      <c r="CU3" s="1063"/>
      <c r="CV3" s="1063"/>
      <c r="CW3" s="1063"/>
      <c r="CX3" s="1063"/>
      <c r="CY3" s="1063"/>
      <c r="CZ3" s="1063"/>
      <c r="DA3" s="1063"/>
      <c r="DB3" s="1063"/>
      <c r="DC3" s="1063"/>
      <c r="DD3" s="1063"/>
      <c r="DE3" s="1063"/>
      <c r="DF3" s="1063"/>
      <c r="DG3" s="1063"/>
      <c r="DH3" s="1063"/>
      <c r="DI3" s="1063"/>
      <c r="DJ3" s="1063"/>
      <c r="DK3" s="1063"/>
      <c r="DL3" s="1063"/>
      <c r="DM3" s="1063"/>
      <c r="DN3" s="1063"/>
      <c r="DO3" s="1063"/>
      <c r="DP3" s="1063"/>
      <c r="DQ3" s="1063"/>
      <c r="DR3" s="1063"/>
      <c r="DS3" s="1063"/>
      <c r="DT3" s="1063"/>
      <c r="DU3" s="1063"/>
      <c r="DV3" s="1063"/>
      <c r="DW3" s="1063"/>
      <c r="DX3" s="1063"/>
      <c r="DY3" s="1063"/>
      <c r="DZ3" s="1063"/>
      <c r="EA3" s="1063"/>
      <c r="EB3" s="1063"/>
      <c r="EC3" s="1063"/>
      <c r="ED3" s="1063"/>
    </row>
    <row r="4" spans="1:134" s="195" customFormat="1" ht="27.75" customHeight="1">
      <c r="A4" s="1068"/>
      <c r="B4" s="1068"/>
      <c r="C4" s="1068"/>
      <c r="D4" s="1069"/>
      <c r="E4" s="1069"/>
      <c r="F4" s="776"/>
      <c r="G4" s="776"/>
      <c r="H4" s="776"/>
      <c r="I4" s="8"/>
      <c r="J4" s="35"/>
      <c r="K4" s="7"/>
      <c r="L4" s="31"/>
      <c r="M4" s="31"/>
      <c r="N4" s="7"/>
      <c r="O4" s="7" t="s">
        <v>94</v>
      </c>
      <c r="P4" s="31"/>
      <c r="Q4" s="31"/>
      <c r="R4" s="68" t="s">
        <v>95</v>
      </c>
      <c r="S4" s="31"/>
      <c r="T4" s="73"/>
      <c r="U4" s="20"/>
      <c r="V4" s="20"/>
      <c r="W4" s="68" t="s">
        <v>96</v>
      </c>
      <c r="X4" s="68"/>
      <c r="Y4" s="1067" t="s">
        <v>97</v>
      </c>
      <c r="Z4" s="1062"/>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c r="CK4" s="1063"/>
      <c r="CL4" s="1063"/>
      <c r="CM4" s="1063"/>
      <c r="CN4" s="1063"/>
      <c r="CO4" s="1063"/>
      <c r="CP4" s="1063"/>
      <c r="CQ4" s="1063"/>
      <c r="CR4" s="1063"/>
      <c r="CS4" s="1063"/>
      <c r="CT4" s="1063"/>
      <c r="CU4" s="1063"/>
      <c r="CV4" s="1063"/>
      <c r="CW4" s="1063"/>
      <c r="CX4" s="1063"/>
      <c r="CY4" s="1063"/>
      <c r="CZ4" s="1063"/>
      <c r="DA4" s="1063"/>
      <c r="DB4" s="1063"/>
      <c r="DC4" s="1063"/>
      <c r="DD4" s="1063"/>
      <c r="DE4" s="1063"/>
      <c r="DF4" s="1063"/>
      <c r="DG4" s="1063"/>
      <c r="DH4" s="1063"/>
      <c r="DI4" s="1063"/>
      <c r="DJ4" s="1063"/>
      <c r="DK4" s="1063"/>
      <c r="DL4" s="1063"/>
      <c r="DM4" s="1063"/>
      <c r="DN4" s="1063"/>
      <c r="DO4" s="1063"/>
      <c r="DP4" s="1063"/>
      <c r="DQ4" s="1063"/>
      <c r="DR4" s="1063"/>
      <c r="DS4" s="1063"/>
      <c r="DT4" s="1063"/>
      <c r="DU4" s="1063"/>
      <c r="DV4" s="1063"/>
      <c r="DW4" s="1063"/>
      <c r="DX4" s="1063"/>
      <c r="DY4" s="1063"/>
      <c r="DZ4" s="1063"/>
      <c r="EA4" s="1063"/>
      <c r="EB4" s="1063"/>
      <c r="EC4" s="1063"/>
      <c r="ED4" s="1063"/>
    </row>
    <row r="5" spans="1:134" s="195" customFormat="1" ht="15.75" customHeight="1">
      <c r="A5" s="777" t="s">
        <v>98</v>
      </c>
      <c r="B5" s="777"/>
      <c r="C5" s="777"/>
      <c r="D5" s="1065"/>
      <c r="E5" s="1070"/>
      <c r="F5" s="1065"/>
      <c r="G5" s="213"/>
      <c r="H5" s="214"/>
      <c r="I5" s="8"/>
      <c r="J5" s="35"/>
      <c r="K5" s="7"/>
      <c r="L5" s="31"/>
      <c r="M5" s="31"/>
      <c r="N5" s="7"/>
      <c r="O5" s="7"/>
      <c r="P5" s="31"/>
      <c r="Q5" s="31"/>
      <c r="R5" s="31"/>
      <c r="S5" s="31"/>
      <c r="T5" s="73"/>
      <c r="U5" s="20"/>
      <c r="V5" s="20"/>
      <c r="W5" s="68" t="s">
        <v>99</v>
      </c>
      <c r="X5" s="68"/>
      <c r="Y5" s="1067" t="s">
        <v>100</v>
      </c>
      <c r="Z5" s="1062"/>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3"/>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row>
    <row r="6" spans="1:134" ht="15.75" customHeight="1">
      <c r="A6" s="172"/>
      <c r="B6" s="1071"/>
      <c r="C6" s="1071"/>
      <c r="D6" s="1072"/>
      <c r="E6" s="1073"/>
      <c r="F6" s="1072"/>
      <c r="G6" s="214"/>
      <c r="H6" s="214"/>
      <c r="I6" s="59"/>
      <c r="O6" s="7" t="s">
        <v>96</v>
      </c>
      <c r="R6" s="7" t="s">
        <v>96</v>
      </c>
      <c r="Y6" s="1074" t="s">
        <v>102</v>
      </c>
      <c r="Z6" s="1075"/>
      <c r="AA6" s="1076"/>
      <c r="AB6" s="1076"/>
      <c r="AC6" s="1076"/>
      <c r="AD6" s="1076"/>
      <c r="AE6" s="1076"/>
      <c r="AF6" s="1076"/>
      <c r="AG6" s="1076"/>
      <c r="AH6" s="1076"/>
      <c r="AI6" s="1076"/>
      <c r="AJ6" s="1076"/>
      <c r="AK6" s="1076"/>
      <c r="AL6" s="1076"/>
      <c r="AM6" s="1076"/>
      <c r="AN6" s="1076"/>
      <c r="AO6" s="1076"/>
      <c r="AP6" s="1076"/>
      <c r="AQ6" s="1076"/>
      <c r="AR6" s="1076"/>
      <c r="AS6" s="1076"/>
      <c r="AT6" s="1076"/>
      <c r="AU6" s="1076"/>
      <c r="AV6" s="1076"/>
      <c r="AW6" s="1076"/>
      <c r="AX6" s="1076"/>
      <c r="AY6" s="1076"/>
      <c r="AZ6" s="1076"/>
      <c r="BA6" s="1076"/>
      <c r="BB6" s="1076"/>
      <c r="BC6" s="1076"/>
      <c r="BD6" s="1076"/>
      <c r="BE6" s="1076"/>
      <c r="BF6" s="1076"/>
      <c r="BG6" s="1076"/>
      <c r="BH6" s="1076"/>
      <c r="BI6" s="1076"/>
      <c r="BJ6" s="1076"/>
      <c r="BK6" s="1076"/>
      <c r="BL6" s="1076"/>
      <c r="BM6" s="1076"/>
      <c r="BN6" s="1076"/>
      <c r="BO6" s="1076"/>
      <c r="BP6" s="1076"/>
      <c r="BQ6" s="1076"/>
      <c r="BR6" s="1076"/>
      <c r="BS6" s="1076"/>
      <c r="BT6" s="1076"/>
      <c r="BU6" s="1076"/>
      <c r="BV6" s="1076"/>
      <c r="BW6" s="1076"/>
      <c r="BX6" s="1076"/>
      <c r="BY6" s="1076"/>
      <c r="BZ6" s="1076"/>
      <c r="CA6" s="1076"/>
      <c r="CB6" s="1076"/>
      <c r="CC6" s="1076"/>
      <c r="CD6" s="1076"/>
      <c r="CE6" s="1076"/>
      <c r="CF6" s="1076"/>
      <c r="CG6" s="1076"/>
      <c r="CH6" s="1076"/>
      <c r="CI6" s="1076"/>
      <c r="CJ6" s="1076"/>
      <c r="CK6" s="1076"/>
      <c r="CL6" s="1076"/>
      <c r="CM6" s="1076"/>
      <c r="CN6" s="1076"/>
      <c r="CO6" s="1076"/>
      <c r="CP6" s="1076"/>
      <c r="CQ6" s="1076"/>
      <c r="CR6" s="1076"/>
      <c r="CS6" s="1076"/>
      <c r="CT6" s="1076"/>
      <c r="CU6" s="1076"/>
      <c r="CV6" s="1076"/>
      <c r="CW6" s="1076"/>
      <c r="CX6" s="1076"/>
      <c r="CY6" s="1076"/>
      <c r="CZ6" s="1076"/>
      <c r="DA6" s="1076"/>
      <c r="DB6" s="1076"/>
      <c r="DC6" s="1076"/>
      <c r="DD6" s="1076"/>
      <c r="DE6" s="1076"/>
      <c r="DF6" s="1076"/>
      <c r="DG6" s="1076"/>
      <c r="DH6" s="1076"/>
      <c r="DI6" s="1076"/>
      <c r="DJ6" s="1076"/>
      <c r="DK6" s="1076"/>
      <c r="DL6" s="1076"/>
      <c r="DM6" s="1076"/>
      <c r="DN6" s="1076"/>
      <c r="DO6" s="1076"/>
      <c r="DP6" s="1076"/>
      <c r="DQ6" s="1076"/>
      <c r="DR6" s="1076"/>
      <c r="DS6" s="1076"/>
      <c r="DT6" s="1076"/>
      <c r="DU6" s="1076"/>
      <c r="DV6" s="1076"/>
      <c r="DW6" s="1076"/>
      <c r="DX6" s="1076"/>
      <c r="DY6" s="1076"/>
      <c r="DZ6" s="1076"/>
      <c r="EA6" s="1076"/>
      <c r="EB6" s="1076"/>
      <c r="EC6" s="1076"/>
      <c r="ED6" s="107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6"/>
      <c r="AY7" s="1076"/>
      <c r="AZ7" s="1076"/>
      <c r="BA7" s="1076"/>
      <c r="BB7" s="1076"/>
      <c r="BC7" s="1076"/>
      <c r="BD7" s="1076"/>
      <c r="BE7" s="1076"/>
      <c r="BF7" s="1076"/>
      <c r="BG7" s="1076"/>
      <c r="BH7" s="1076"/>
      <c r="BI7" s="1076"/>
      <c r="BJ7" s="1076"/>
      <c r="BK7" s="1076"/>
      <c r="BL7" s="1076"/>
      <c r="BM7" s="1076"/>
      <c r="BN7" s="1076"/>
      <c r="BO7" s="1076"/>
      <c r="BP7" s="1076"/>
      <c r="BQ7" s="1076"/>
      <c r="BR7" s="1076"/>
      <c r="BS7" s="1076"/>
      <c r="BT7" s="1076"/>
      <c r="BU7" s="1076"/>
      <c r="BV7" s="1076"/>
      <c r="BW7" s="1076"/>
      <c r="BX7" s="1076"/>
      <c r="BY7" s="1076"/>
      <c r="BZ7" s="1076"/>
      <c r="CA7" s="1076"/>
      <c r="CB7" s="1076"/>
      <c r="CC7" s="1076"/>
      <c r="CD7" s="1076"/>
      <c r="CE7" s="1076"/>
      <c r="CF7" s="1076"/>
      <c r="CG7" s="1076"/>
      <c r="CH7" s="1076"/>
      <c r="CI7" s="1076"/>
      <c r="CJ7" s="1076"/>
      <c r="CK7" s="1076"/>
      <c r="CL7" s="1076"/>
      <c r="CM7" s="1076"/>
      <c r="CN7" s="1076"/>
      <c r="CO7" s="1076"/>
      <c r="CP7" s="1076"/>
      <c r="CQ7" s="1076"/>
      <c r="CR7" s="1076"/>
      <c r="CS7" s="1076"/>
      <c r="CT7" s="1076"/>
      <c r="CU7" s="1076"/>
      <c r="CV7" s="1076"/>
      <c r="CW7" s="1076"/>
      <c r="CX7" s="1076"/>
      <c r="CY7" s="1076"/>
      <c r="CZ7" s="1076"/>
      <c r="DA7" s="1076"/>
      <c r="DB7" s="1076"/>
      <c r="DC7" s="1076"/>
      <c r="DD7" s="1076"/>
      <c r="DE7" s="1076"/>
      <c r="DF7" s="1076"/>
      <c r="DG7" s="1076"/>
      <c r="DH7" s="1076"/>
      <c r="DI7" s="1076"/>
      <c r="DJ7" s="1076"/>
      <c r="DK7" s="1076"/>
      <c r="DL7" s="1076"/>
      <c r="DM7" s="1076"/>
      <c r="DN7" s="1076"/>
      <c r="DO7" s="1076"/>
      <c r="DP7" s="1076"/>
      <c r="DQ7" s="1076"/>
      <c r="DR7" s="1076"/>
      <c r="DS7" s="1076"/>
      <c r="DT7" s="1076"/>
      <c r="DU7" s="1076"/>
      <c r="DV7" s="1076"/>
      <c r="DW7" s="1076"/>
      <c r="DX7" s="1076"/>
      <c r="DY7" s="1076"/>
      <c r="DZ7" s="1076"/>
      <c r="EA7" s="1076"/>
      <c r="EB7" s="1076"/>
      <c r="EC7" s="1076"/>
      <c r="ED7" s="1076"/>
    </row>
    <row r="8" spans="1:134" ht="37.5" customHeight="1">
      <c r="A8" s="800" t="s">
        <v>1564</v>
      </c>
      <c r="B8" s="800"/>
      <c r="C8" s="800"/>
      <c r="D8" s="1077"/>
      <c r="E8" s="1077"/>
      <c r="F8" s="1077"/>
      <c r="G8" s="1077"/>
      <c r="H8" s="1077"/>
      <c r="I8" s="599"/>
      <c r="J8" s="54">
        <f>G8</f>
        <v>0</v>
      </c>
      <c r="K8" s="7" t="str">
        <f>A8</f>
        <v>Country: Azerbaijan</v>
      </c>
      <c r="N8" s="7"/>
      <c r="P8" s="31" t="s">
        <v>108</v>
      </c>
      <c r="T8" s="136">
        <f>D8</f>
        <v>0</v>
      </c>
      <c r="Y8" s="1074" t="s">
        <v>109</v>
      </c>
      <c r="Z8" s="1075"/>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6"/>
      <c r="AY8" s="1076"/>
      <c r="AZ8" s="1076"/>
      <c r="BA8" s="1076"/>
      <c r="BB8" s="1076"/>
      <c r="BC8" s="1076"/>
      <c r="BD8" s="1076"/>
      <c r="BE8" s="1076"/>
      <c r="BF8" s="1076"/>
      <c r="BG8" s="1076"/>
      <c r="BH8" s="1076"/>
      <c r="BI8" s="1076"/>
      <c r="BJ8" s="1076"/>
      <c r="BK8" s="1076"/>
      <c r="BL8" s="1076"/>
      <c r="BM8" s="1076"/>
      <c r="BN8" s="1076"/>
      <c r="BO8" s="1076"/>
      <c r="BP8" s="1076"/>
      <c r="BQ8" s="1076"/>
      <c r="BR8" s="1076"/>
      <c r="BS8" s="1076"/>
      <c r="BT8" s="1076"/>
      <c r="BU8" s="1076"/>
      <c r="BV8" s="1076"/>
      <c r="BW8" s="1076"/>
      <c r="BX8" s="1076"/>
      <c r="BY8" s="1076"/>
      <c r="BZ8" s="1076"/>
      <c r="CA8" s="1076"/>
      <c r="CB8" s="1076"/>
      <c r="CC8" s="1076"/>
      <c r="CD8" s="1076"/>
      <c r="CE8" s="1076"/>
      <c r="CF8" s="1076"/>
      <c r="CG8" s="1076"/>
      <c r="CH8" s="1076"/>
      <c r="CI8" s="1076"/>
      <c r="CJ8" s="1076"/>
      <c r="CK8" s="1076"/>
      <c r="CL8" s="1076"/>
      <c r="CM8" s="1076"/>
      <c r="CN8" s="1076"/>
      <c r="CO8" s="1076"/>
      <c r="CP8" s="1076"/>
      <c r="CQ8" s="1076"/>
      <c r="CR8" s="1076"/>
      <c r="CS8" s="1076"/>
      <c r="CT8" s="1076"/>
      <c r="CU8" s="1076"/>
      <c r="CV8" s="1076"/>
      <c r="CW8" s="1076"/>
      <c r="CX8" s="1076"/>
      <c r="CY8" s="1076"/>
      <c r="CZ8" s="1076"/>
      <c r="DA8" s="1076"/>
      <c r="DB8" s="1076"/>
      <c r="DC8" s="1076"/>
      <c r="DD8" s="1076"/>
      <c r="DE8" s="1076"/>
      <c r="DF8" s="1076"/>
      <c r="DG8" s="1076"/>
      <c r="DH8" s="1076"/>
      <c r="DI8" s="1076"/>
      <c r="DJ8" s="1076"/>
      <c r="DK8" s="1076"/>
      <c r="DL8" s="1076"/>
      <c r="DM8" s="1076"/>
      <c r="DN8" s="1076"/>
      <c r="DO8" s="1076"/>
      <c r="DP8" s="1076"/>
      <c r="DQ8" s="1076"/>
      <c r="DR8" s="1076"/>
      <c r="DS8" s="1076"/>
      <c r="DT8" s="1076"/>
      <c r="DU8" s="1076"/>
      <c r="DV8" s="1076"/>
      <c r="DW8" s="1076"/>
      <c r="DX8" s="1076"/>
      <c r="DY8" s="1076"/>
      <c r="DZ8" s="1076"/>
      <c r="EA8" s="1076"/>
      <c r="EB8" s="1076"/>
      <c r="EC8" s="1076"/>
      <c r="ED8" s="107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row>
    <row r="10" spans="1:134" s="215"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c r="AU10" s="1080"/>
      <c r="AV10" s="1080"/>
      <c r="AW10" s="1080"/>
      <c r="AX10" s="1080"/>
      <c r="AY10" s="1080"/>
      <c r="AZ10" s="1080"/>
      <c r="BA10" s="1080"/>
      <c r="BB10" s="1080"/>
      <c r="BC10" s="1080"/>
      <c r="BD10" s="1080"/>
      <c r="BE10" s="1080"/>
      <c r="BF10" s="1080"/>
      <c r="BG10" s="1080"/>
      <c r="BH10" s="1080"/>
      <c r="BI10" s="1080"/>
      <c r="BJ10" s="1080"/>
      <c r="BK10" s="1080"/>
      <c r="BL10" s="1080"/>
      <c r="BM10" s="1080"/>
      <c r="BN10" s="1080"/>
      <c r="BO10" s="1080"/>
      <c r="BP10" s="1080"/>
      <c r="BQ10" s="1080"/>
      <c r="BR10" s="1080"/>
      <c r="BS10" s="1080"/>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80"/>
      <c r="DQ10" s="1080"/>
      <c r="DR10" s="1080"/>
      <c r="DS10" s="1080"/>
      <c r="DT10" s="1080"/>
      <c r="DU10" s="1080"/>
      <c r="DV10" s="1080"/>
      <c r="DW10" s="1080"/>
      <c r="DX10" s="1080"/>
      <c r="DY10" s="1080"/>
      <c r="DZ10" s="1080"/>
      <c r="EA10" s="1080"/>
      <c r="EB10" s="1080"/>
      <c r="EC10" s="1080"/>
      <c r="ED10" s="1080"/>
    </row>
    <row r="11" spans="1:134" s="173" customFormat="1" ht="16.5" customHeight="1" thickBot="1">
      <c r="A11" s="743" t="s">
        <v>120</v>
      </c>
      <c r="B11" s="744"/>
      <c r="C11" s="744"/>
      <c r="D11" s="744"/>
      <c r="E11" s="744"/>
      <c r="F11" s="744"/>
      <c r="G11" s="744"/>
      <c r="H11" s="267"/>
      <c r="I11" s="62"/>
      <c r="J11" s="63"/>
      <c r="K11" s="64"/>
      <c r="L11" s="65"/>
      <c r="M11" s="65"/>
      <c r="N11" s="65"/>
      <c r="O11" s="65"/>
      <c r="P11" s="65"/>
      <c r="Q11" s="65"/>
      <c r="R11" s="65"/>
      <c r="S11" s="65"/>
      <c r="T11" s="66"/>
      <c r="U11" s="66"/>
      <c r="V11" s="66"/>
      <c r="W11" s="67"/>
      <c r="X11" s="67"/>
      <c r="Y11" s="1081" t="s">
        <v>121</v>
      </c>
      <c r="Z11" s="106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row>
    <row r="12" spans="1:134" s="143" customFormat="1" ht="45" customHeight="1">
      <c r="A12" s="654" t="s">
        <v>122</v>
      </c>
      <c r="B12" s="655"/>
      <c r="C12" s="655"/>
      <c r="D12" s="655"/>
      <c r="E12" s="655"/>
      <c r="F12" s="655"/>
      <c r="G12" s="656"/>
      <c r="H12" s="268" t="s">
        <v>89</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175"/>
      <c r="DT12" s="175"/>
      <c r="DU12" s="175"/>
      <c r="DV12" s="175"/>
      <c r="DW12" s="175"/>
      <c r="DX12" s="175"/>
      <c r="DY12" s="175"/>
      <c r="DZ12" s="175"/>
      <c r="EA12" s="175"/>
      <c r="EB12" s="175"/>
      <c r="EC12" s="176"/>
      <c r="ED12" s="176"/>
    </row>
    <row r="13" spans="1:134" s="143" customFormat="1" ht="15" customHeight="1">
      <c r="A13" s="269"/>
      <c r="B13" s="644" t="s">
        <v>124</v>
      </c>
      <c r="C13" s="645"/>
      <c r="D13" s="678" t="s">
        <v>96</v>
      </c>
      <c r="E13" s="679"/>
      <c r="F13" s="679"/>
      <c r="G13" s="679"/>
      <c r="H13" s="680"/>
      <c r="I13" s="599"/>
      <c r="J13" s="35"/>
      <c r="K13" s="7" t="str">
        <f>B13</f>
        <v>a. What is the name of the committee?</v>
      </c>
      <c r="L13" s="41" t="str">
        <f>D13</f>
        <v>N/A</v>
      </c>
      <c r="M13" s="31"/>
      <c r="N13" s="31"/>
      <c r="O13" s="34" t="str">
        <f>D13</f>
        <v>N/A</v>
      </c>
      <c r="P13" s="31"/>
      <c r="Q13" s="31"/>
      <c r="R13" s="31"/>
      <c r="S13" s="31"/>
      <c r="T13" s="20"/>
      <c r="U13" s="20"/>
      <c r="V13" s="20"/>
      <c r="W13" s="68"/>
      <c r="X13" s="68"/>
      <c r="Y13" s="69"/>
      <c r="Z13" s="86"/>
      <c r="DS13" s="175"/>
      <c r="DT13" s="175"/>
      <c r="DU13" s="175"/>
      <c r="DV13" s="176"/>
      <c r="DW13" s="176"/>
      <c r="DX13" s="176"/>
      <c r="DY13" s="176"/>
      <c r="DZ13" s="176"/>
      <c r="EA13" s="176"/>
      <c r="EB13" s="176"/>
      <c r="EC13" s="176"/>
      <c r="ED13" s="176"/>
    </row>
    <row r="14" spans="1:134" s="143" customFormat="1" ht="30" customHeight="1">
      <c r="A14" s="771" t="s">
        <v>125</v>
      </c>
      <c r="B14" s="772"/>
      <c r="C14" s="772"/>
      <c r="D14" s="1083" t="s">
        <v>126</v>
      </c>
      <c r="E14" s="1083"/>
      <c r="F14" s="1083"/>
      <c r="G14" s="1083"/>
      <c r="H14" s="1084"/>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175"/>
      <c r="DT14" s="175"/>
      <c r="DU14" s="175"/>
      <c r="DV14" s="176"/>
      <c r="DW14" s="176"/>
      <c r="DX14" s="176"/>
      <c r="DY14" s="176"/>
      <c r="DZ14" s="176"/>
      <c r="EA14" s="176"/>
      <c r="EB14" s="176"/>
      <c r="EC14" s="176"/>
      <c r="ED14" s="176"/>
    </row>
    <row r="15" spans="1:134" s="143" customFormat="1" ht="45">
      <c r="A15" s="270"/>
      <c r="B15" s="713" t="s">
        <v>127</v>
      </c>
      <c r="C15" s="768"/>
      <c r="D15" s="570" t="s">
        <v>96</v>
      </c>
      <c r="E15" s="177" t="s">
        <v>128</v>
      </c>
      <c r="F15" s="649"/>
      <c r="G15" s="650"/>
      <c r="H15" s="651"/>
      <c r="I15" s="599"/>
      <c r="J15" s="35"/>
      <c r="K15" s="7" t="str">
        <f t="shared" ref="K15:K23" si="0">B15</f>
        <v>a. Social marketing</v>
      </c>
      <c r="L15" s="31"/>
      <c r="M15" s="31"/>
      <c r="N15" s="31"/>
      <c r="O15" s="7"/>
      <c r="P15" s="31"/>
      <c r="Q15" s="7">
        <f t="shared" ref="Q15:Q23" si="1">F15</f>
        <v>0</v>
      </c>
      <c r="R15" s="31"/>
      <c r="S15" s="31"/>
      <c r="T15" s="20"/>
      <c r="U15" s="20"/>
      <c r="V15" s="20"/>
      <c r="W15" s="68"/>
      <c r="X15" s="68"/>
      <c r="Y15" s="69"/>
      <c r="Z15" s="86"/>
      <c r="DS15" s="175"/>
      <c r="DT15" s="175"/>
      <c r="DU15" s="175"/>
      <c r="DV15" s="175"/>
      <c r="DW15" s="175"/>
      <c r="DX15" s="175"/>
      <c r="DY15" s="175"/>
      <c r="DZ15" s="175"/>
      <c r="EA15" s="175"/>
      <c r="EB15" s="175"/>
      <c r="EC15" s="176"/>
      <c r="ED15" s="176"/>
    </row>
    <row r="16" spans="1:134" s="143" customFormat="1" ht="45">
      <c r="A16" s="204"/>
      <c r="B16" s="644" t="s">
        <v>129</v>
      </c>
      <c r="C16" s="645"/>
      <c r="D16" s="570" t="s">
        <v>96</v>
      </c>
      <c r="E16" s="178" t="s">
        <v>128</v>
      </c>
      <c r="F16" s="649"/>
      <c r="G16" s="650"/>
      <c r="H16" s="651"/>
      <c r="I16" s="599"/>
      <c r="J16" s="35"/>
      <c r="K16" s="7" t="str">
        <f t="shared" si="0"/>
        <v>b. NGO (for example: service delivery, advocacy, Planned Parenthood affiliate, Marie Stopes affiliate, faith-based organizations, etc.)</v>
      </c>
      <c r="L16" s="31"/>
      <c r="M16" s="31"/>
      <c r="N16" s="31"/>
      <c r="O16" s="7"/>
      <c r="P16" s="31"/>
      <c r="Q16" s="7">
        <f t="shared" si="1"/>
        <v>0</v>
      </c>
      <c r="R16" s="31"/>
      <c r="S16" s="31"/>
      <c r="T16" s="20"/>
      <c r="U16" s="20"/>
      <c r="V16" s="20"/>
      <c r="W16" s="68"/>
      <c r="X16" s="68"/>
      <c r="Y16" s="69"/>
      <c r="Z16" s="86"/>
      <c r="DS16" s="175"/>
      <c r="DT16" s="175"/>
      <c r="DU16" s="175"/>
      <c r="DV16" s="175"/>
      <c r="DW16" s="175"/>
      <c r="DX16" s="175"/>
      <c r="DY16" s="175"/>
      <c r="DZ16" s="175"/>
      <c r="EA16" s="175"/>
      <c r="EB16" s="175"/>
      <c r="EC16" s="176"/>
      <c r="ED16" s="176"/>
    </row>
    <row r="17" spans="1:134" s="143" customFormat="1" ht="45">
      <c r="A17" s="204"/>
      <c r="B17" s="644" t="s">
        <v>130</v>
      </c>
      <c r="C17" s="645"/>
      <c r="D17" s="570" t="s">
        <v>96</v>
      </c>
      <c r="E17" s="178" t="s">
        <v>128</v>
      </c>
      <c r="F17" s="649"/>
      <c r="G17" s="650"/>
      <c r="H17" s="651"/>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175"/>
      <c r="DT17" s="175"/>
      <c r="DU17" s="175"/>
      <c r="DV17" s="175"/>
      <c r="DW17" s="175"/>
      <c r="DX17" s="175"/>
      <c r="DY17" s="175"/>
      <c r="DZ17" s="175"/>
      <c r="EA17" s="175"/>
      <c r="EB17" s="175"/>
      <c r="EC17" s="175"/>
      <c r="ED17" s="176"/>
    </row>
    <row r="18" spans="1:134" s="143" customFormat="1" ht="45">
      <c r="A18" s="204"/>
      <c r="B18" s="644" t="s">
        <v>131</v>
      </c>
      <c r="C18" s="645"/>
      <c r="D18" s="570" t="s">
        <v>96</v>
      </c>
      <c r="E18" s="178" t="s">
        <v>132</v>
      </c>
      <c r="F18" s="649"/>
      <c r="G18" s="650"/>
      <c r="H18" s="651"/>
      <c r="I18" s="599"/>
      <c r="J18" s="35"/>
      <c r="K18" s="7" t="str">
        <f t="shared" si="0"/>
        <v>d. Donors</v>
      </c>
      <c r="L18" s="31"/>
      <c r="M18" s="31"/>
      <c r="N18" s="31"/>
      <c r="O18" s="7"/>
      <c r="P18" s="31"/>
      <c r="Q18" s="7">
        <f t="shared" si="1"/>
        <v>0</v>
      </c>
      <c r="R18" s="31"/>
      <c r="S18" s="31"/>
      <c r="T18" s="20"/>
      <c r="U18" s="20"/>
      <c r="V18" s="20"/>
      <c r="W18" s="68"/>
      <c r="X18" s="68"/>
      <c r="Y18" s="69"/>
      <c r="Z18" s="86"/>
      <c r="DS18" s="175"/>
      <c r="DT18" s="175"/>
      <c r="DU18" s="175"/>
      <c r="DV18" s="175"/>
      <c r="DW18" s="175"/>
      <c r="DX18" s="175"/>
      <c r="DY18" s="175"/>
      <c r="DZ18" s="175"/>
      <c r="EA18" s="175"/>
      <c r="EB18" s="175"/>
      <c r="EC18" s="175"/>
      <c r="ED18" s="176"/>
    </row>
    <row r="19" spans="1:134" s="143" customFormat="1" ht="45">
      <c r="A19" s="204"/>
      <c r="B19" s="644" t="s">
        <v>133</v>
      </c>
      <c r="C19" s="645"/>
      <c r="D19" s="570" t="s">
        <v>96</v>
      </c>
      <c r="E19" s="178" t="s">
        <v>134</v>
      </c>
      <c r="F19" s="649"/>
      <c r="G19" s="650"/>
      <c r="H19" s="651"/>
      <c r="I19" s="599"/>
      <c r="J19" s="35"/>
      <c r="K19" s="7" t="str">
        <f t="shared" si="0"/>
        <v>e. UN agencies</v>
      </c>
      <c r="L19" s="31"/>
      <c r="M19" s="31"/>
      <c r="N19" s="31"/>
      <c r="O19" s="7"/>
      <c r="P19" s="31"/>
      <c r="Q19" s="7">
        <f t="shared" si="1"/>
        <v>0</v>
      </c>
      <c r="R19" s="31"/>
      <c r="S19" s="31"/>
      <c r="T19" s="20"/>
      <c r="U19" s="20"/>
      <c r="V19" s="20"/>
      <c r="W19" s="68"/>
      <c r="X19" s="68"/>
      <c r="Y19" s="69"/>
      <c r="Z19" s="86"/>
      <c r="DS19" s="175"/>
      <c r="DT19" s="175"/>
      <c r="DU19" s="175"/>
      <c r="DV19" s="176"/>
      <c r="DW19" s="176"/>
      <c r="DX19" s="176"/>
      <c r="DY19" s="176"/>
      <c r="DZ19" s="176"/>
      <c r="EA19" s="176"/>
      <c r="EB19" s="176"/>
      <c r="EC19" s="176"/>
      <c r="ED19" s="176"/>
    </row>
    <row r="20" spans="1:134" s="143" customFormat="1" ht="45">
      <c r="A20" s="204"/>
      <c r="B20" s="644" t="s">
        <v>135</v>
      </c>
      <c r="C20" s="645"/>
      <c r="D20" s="570" t="s">
        <v>96</v>
      </c>
      <c r="E20" s="178" t="s">
        <v>136</v>
      </c>
      <c r="F20" s="649"/>
      <c r="G20" s="650"/>
      <c r="H20" s="651"/>
      <c r="I20" s="599"/>
      <c r="J20" s="35"/>
      <c r="K20" s="7" t="str">
        <f t="shared" si="0"/>
        <v>f. Ministry of Health (for example: logistics, reproductive health, family planning, maternal and child health, HIV/AIDS, pharmacy units, etc.)</v>
      </c>
      <c r="L20" s="31"/>
      <c r="M20" s="31"/>
      <c r="N20" s="31"/>
      <c r="O20" s="7"/>
      <c r="P20" s="31"/>
      <c r="Q20" s="28">
        <f t="shared" si="1"/>
        <v>0</v>
      </c>
      <c r="R20" s="31"/>
      <c r="S20" s="31"/>
      <c r="T20" s="20"/>
      <c r="U20" s="20"/>
      <c r="V20" s="20"/>
      <c r="W20" s="68"/>
      <c r="X20" s="68"/>
      <c r="Y20" s="69"/>
      <c r="Z20" s="86"/>
      <c r="DS20" s="175"/>
      <c r="DT20" s="175"/>
      <c r="DU20" s="175"/>
      <c r="DV20" s="176"/>
      <c r="DW20" s="176"/>
      <c r="DX20" s="176"/>
      <c r="DY20" s="176"/>
      <c r="DZ20" s="176"/>
      <c r="EA20" s="176"/>
      <c r="ED20" s="176"/>
    </row>
    <row r="21" spans="1:134" s="143" customFormat="1">
      <c r="A21" s="204"/>
      <c r="B21" s="713" t="s">
        <v>137</v>
      </c>
      <c r="C21" s="713"/>
      <c r="D21" s="570" t="s">
        <v>96</v>
      </c>
      <c r="E21" s="178" t="s">
        <v>138</v>
      </c>
      <c r="F21" s="649"/>
      <c r="G21" s="650"/>
      <c r="H21" s="651"/>
      <c r="I21" s="599"/>
      <c r="J21" s="35"/>
      <c r="K21" s="7" t="str">
        <f t="shared" si="0"/>
        <v>g. Central Medical Store or Central Warehouse</v>
      </c>
      <c r="L21" s="31"/>
      <c r="M21" s="31"/>
      <c r="N21" s="31"/>
      <c r="O21" s="7"/>
      <c r="P21" s="31"/>
      <c r="Q21" s="7">
        <f t="shared" si="1"/>
        <v>0</v>
      </c>
      <c r="R21" s="31"/>
      <c r="S21" s="31"/>
      <c r="T21" s="20"/>
      <c r="U21" s="20"/>
      <c r="V21" s="20"/>
      <c r="W21" s="68"/>
      <c r="X21" s="68"/>
      <c r="Y21" s="69"/>
      <c r="Z21" s="86"/>
    </row>
    <row r="22" spans="1:134" s="143" customFormat="1">
      <c r="A22" s="204"/>
      <c r="B22" s="713" t="s">
        <v>139</v>
      </c>
      <c r="C22" s="713"/>
      <c r="D22" s="570" t="s">
        <v>96</v>
      </c>
      <c r="E22" s="178" t="s">
        <v>138</v>
      </c>
      <c r="F22" s="649"/>
      <c r="G22" s="650"/>
      <c r="H22" s="651"/>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142" customFormat="1">
      <c r="A23" s="204"/>
      <c r="B23" s="713" t="s">
        <v>140</v>
      </c>
      <c r="C23" s="713"/>
      <c r="D23" s="570" t="s">
        <v>96</v>
      </c>
      <c r="E23" s="178" t="s">
        <v>138</v>
      </c>
      <c r="F23" s="649"/>
      <c r="G23" s="650"/>
      <c r="H23" s="651"/>
      <c r="I23" s="599"/>
      <c r="J23" s="35"/>
      <c r="K23" s="54" t="str">
        <f t="shared" si="0"/>
        <v>i. Other (for example: partners)</v>
      </c>
      <c r="L23" s="35"/>
      <c r="M23" s="35"/>
      <c r="N23" s="35"/>
      <c r="O23" s="54"/>
      <c r="P23" s="35"/>
      <c r="Q23" s="54">
        <f t="shared" si="1"/>
        <v>0</v>
      </c>
      <c r="R23" s="35"/>
      <c r="S23" s="35"/>
      <c r="T23" s="35"/>
      <c r="U23" s="35"/>
      <c r="V23" s="35"/>
      <c r="W23" s="120"/>
      <c r="X23" s="120"/>
      <c r="Y23" s="118"/>
      <c r="Z23" s="118"/>
    </row>
    <row r="24" spans="1:134" s="143" customFormat="1">
      <c r="A24" s="652" t="s">
        <v>141</v>
      </c>
      <c r="B24" s="644"/>
      <c r="C24" s="644"/>
      <c r="D24" s="644"/>
      <c r="E24" s="644"/>
      <c r="F24" s="644"/>
      <c r="G24" s="644"/>
      <c r="H24" s="271" t="s">
        <v>96</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143" customFormat="1">
      <c r="A25" s="705" t="s">
        <v>142</v>
      </c>
      <c r="B25" s="706"/>
      <c r="C25" s="706"/>
      <c r="D25" s="713"/>
      <c r="E25" s="713"/>
      <c r="F25" s="713"/>
      <c r="G25" s="714"/>
      <c r="H25" s="271" t="s">
        <v>96</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143" customFormat="1" ht="60.75" thickBot="1">
      <c r="A26" s="731" t="s">
        <v>143</v>
      </c>
      <c r="B26" s="700"/>
      <c r="C26" s="732"/>
      <c r="D26" s="179" t="s">
        <v>78</v>
      </c>
      <c r="E26" s="180" t="s">
        <v>144</v>
      </c>
      <c r="F26" s="137" t="s">
        <v>581</v>
      </c>
      <c r="G26" s="181" t="s">
        <v>145</v>
      </c>
      <c r="H26" s="272" t="s">
        <v>582</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182" customFormat="1" ht="16.5" customHeight="1" thickBot="1">
      <c r="A27" s="743" t="s">
        <v>146</v>
      </c>
      <c r="B27" s="744"/>
      <c r="C27" s="744"/>
      <c r="D27" s="744"/>
      <c r="E27" s="744"/>
      <c r="F27" s="744"/>
      <c r="G27" s="744"/>
      <c r="H27" s="267"/>
      <c r="I27" s="12"/>
      <c r="J27" s="60"/>
      <c r="K27" s="9"/>
      <c r="L27" s="43"/>
      <c r="M27" s="43"/>
      <c r="N27" s="43"/>
      <c r="O27" s="43"/>
      <c r="P27" s="43"/>
      <c r="Q27" s="43"/>
      <c r="R27" s="43"/>
      <c r="S27" s="43"/>
      <c r="T27" s="60"/>
      <c r="U27" s="60"/>
      <c r="V27" s="60"/>
      <c r="W27" s="70"/>
      <c r="X27" s="70"/>
      <c r="Y27" s="71"/>
      <c r="Z27" s="87"/>
    </row>
    <row r="28" spans="1:134" s="143" customFormat="1">
      <c r="A28" s="712" t="s">
        <v>147</v>
      </c>
      <c r="B28" s="713"/>
      <c r="C28" s="714"/>
      <c r="D28" s="762" t="s">
        <v>148</v>
      </c>
      <c r="E28" s="763"/>
      <c r="F28" s="174" t="s">
        <v>80</v>
      </c>
      <c r="G28" s="273" t="s">
        <v>149</v>
      </c>
      <c r="H28" s="268" t="s">
        <v>123</v>
      </c>
      <c r="I28" s="38"/>
      <c r="J28" s="36"/>
      <c r="K28" s="7">
        <f>B28</f>
        <v>0</v>
      </c>
      <c r="L28" s="31"/>
      <c r="M28" s="31"/>
      <c r="N28" s="31"/>
      <c r="O28" s="31"/>
      <c r="P28" s="31"/>
      <c r="Q28" s="31"/>
      <c r="R28" s="31"/>
      <c r="S28" s="31"/>
      <c r="T28" s="20"/>
      <c r="U28" s="20"/>
      <c r="V28" s="20"/>
      <c r="W28" s="68"/>
      <c r="X28" s="68"/>
      <c r="Y28" s="69"/>
      <c r="Z28" s="86"/>
    </row>
    <row r="29" spans="1:134" s="143" customFormat="1" ht="45">
      <c r="A29" s="652" t="s">
        <v>150</v>
      </c>
      <c r="B29" s="644"/>
      <c r="C29" s="644"/>
      <c r="D29" s="644"/>
      <c r="E29" s="644"/>
      <c r="F29" s="645"/>
      <c r="G29" s="764">
        <v>157104</v>
      </c>
      <c r="H29" s="765"/>
      <c r="I29" s="10"/>
      <c r="J29" s="54">
        <f>G29</f>
        <v>157104</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143" customFormat="1" ht="58.5">
      <c r="A30" s="652" t="s">
        <v>151</v>
      </c>
      <c r="B30" s="644"/>
      <c r="C30" s="644"/>
      <c r="D30" s="644"/>
      <c r="E30" s="145" t="s">
        <v>583</v>
      </c>
      <c r="F30" s="183" t="s">
        <v>152</v>
      </c>
      <c r="G30" s="766" t="s">
        <v>552</v>
      </c>
      <c r="H30" s="767"/>
      <c r="I30" s="10"/>
      <c r="J30" s="54" t="str">
        <f>G30</f>
        <v>UNFPA</v>
      </c>
      <c r="K30" s="7"/>
      <c r="L30" s="31"/>
      <c r="M30" s="51" t="str">
        <f>E30</f>
        <v>01/09-12/09</v>
      </c>
      <c r="N30" s="31"/>
      <c r="O30" s="31"/>
      <c r="P30" s="31"/>
      <c r="Q30" s="31"/>
      <c r="R30" s="31"/>
      <c r="S30" s="31"/>
      <c r="T30" s="20"/>
      <c r="U30" s="20"/>
      <c r="V30" s="20"/>
      <c r="W30" s="68"/>
      <c r="X30" s="68"/>
      <c r="Y30" s="72" t="str">
        <f>A30</f>
        <v>B3. Time period covered by the forecast/quantification (mm/yy-mm/yy)
(should ideally be FY '10-'11)</v>
      </c>
      <c r="Z30" s="86"/>
    </row>
    <row r="31" spans="1:134" s="143" customFormat="1" ht="15" customHeight="1">
      <c r="A31" s="652" t="s">
        <v>153</v>
      </c>
      <c r="B31" s="644"/>
      <c r="C31" s="644"/>
      <c r="D31" s="644"/>
      <c r="E31" s="644"/>
      <c r="F31" s="644"/>
      <c r="G31" s="645"/>
      <c r="H31" s="271" t="s">
        <v>89</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143" customFormat="1" ht="90" customHeight="1">
      <c r="A32" s="652" t="s">
        <v>154</v>
      </c>
      <c r="B32" s="644"/>
      <c r="C32" s="644"/>
      <c r="D32" s="644"/>
      <c r="E32" s="644"/>
      <c r="F32" s="644"/>
      <c r="G32" s="645"/>
      <c r="H32" s="271" t="s">
        <v>89</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143" customFormat="1" ht="15.75" customHeight="1" thickBot="1">
      <c r="A33" s="652" t="s">
        <v>155</v>
      </c>
      <c r="B33" s="644"/>
      <c r="C33" s="644"/>
      <c r="D33" s="644"/>
      <c r="E33" s="644"/>
      <c r="F33" s="644"/>
      <c r="G33" s="644"/>
      <c r="H33" s="653"/>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143" customFormat="1" ht="147">
      <c r="A34" s="277"/>
      <c r="B34" s="760"/>
      <c r="C34" s="760"/>
      <c r="D34" s="797"/>
      <c r="E34" s="529" t="s">
        <v>156</v>
      </c>
      <c r="F34" s="188" t="s">
        <v>157</v>
      </c>
      <c r="G34" s="189" t="s">
        <v>158</v>
      </c>
      <c r="H34" s="278" t="s">
        <v>159</v>
      </c>
      <c r="I34" s="27"/>
      <c r="J34" s="37"/>
      <c r="K34" s="7">
        <f>A34</f>
        <v>0</v>
      </c>
      <c r="L34" s="31"/>
      <c r="M34" s="31"/>
      <c r="N34" s="31"/>
      <c r="O34" s="31"/>
      <c r="P34" s="31"/>
      <c r="Q34" s="31"/>
      <c r="R34" s="31"/>
      <c r="S34" s="31"/>
      <c r="T34" s="20"/>
      <c r="U34" s="20"/>
      <c r="V34" s="20"/>
      <c r="W34" s="68"/>
      <c r="X34" s="68"/>
      <c r="Y34" s="69"/>
      <c r="Z34" s="86"/>
    </row>
    <row r="35" spans="1:26" s="143" customFormat="1">
      <c r="A35" s="204"/>
      <c r="B35" s="644" t="s">
        <v>160</v>
      </c>
      <c r="C35" s="644"/>
      <c r="D35" s="645"/>
      <c r="E35" s="146">
        <v>0</v>
      </c>
      <c r="F35" s="150" t="s">
        <v>555</v>
      </c>
      <c r="G35" s="138"/>
      <c r="H35" s="276"/>
      <c r="I35" s="38"/>
      <c r="J35" s="36"/>
      <c r="K35" s="7" t="e">
        <f>#REF!</f>
        <v>#REF!</v>
      </c>
      <c r="L35" s="31"/>
      <c r="M35" s="31"/>
      <c r="N35" s="31"/>
      <c r="O35" s="31"/>
      <c r="P35" s="31"/>
      <c r="Q35" s="31"/>
      <c r="R35" s="31"/>
      <c r="S35" s="31"/>
      <c r="T35" s="20"/>
      <c r="U35" s="20"/>
      <c r="V35" s="20"/>
      <c r="W35" s="68"/>
      <c r="X35" s="68"/>
      <c r="Y35" s="69"/>
      <c r="Z35" s="86"/>
    </row>
    <row r="36" spans="1:26" s="143" customFormat="1" ht="15" hidden="1" customHeight="1">
      <c r="A36" s="759"/>
      <c r="B36" s="760"/>
      <c r="C36" s="760"/>
      <c r="D36" s="760"/>
      <c r="E36" s="760"/>
      <c r="F36" s="760"/>
      <c r="G36" s="760"/>
      <c r="H36" s="761"/>
      <c r="I36" s="38"/>
      <c r="J36" s="36"/>
      <c r="K36" s="7"/>
      <c r="L36" s="31"/>
      <c r="M36" s="31"/>
      <c r="N36" s="31"/>
      <c r="O36" s="31"/>
      <c r="P36" s="31"/>
      <c r="Q36" s="31"/>
      <c r="R36" s="31"/>
      <c r="S36" s="31"/>
      <c r="T36" s="20"/>
      <c r="U36" s="20"/>
      <c r="V36" s="20"/>
      <c r="W36" s="68"/>
      <c r="X36" s="68"/>
      <c r="Y36" s="69"/>
      <c r="Z36" s="86"/>
    </row>
    <row r="37" spans="1:26" s="143" customFormat="1" ht="75">
      <c r="A37" s="652" t="s">
        <v>161</v>
      </c>
      <c r="B37" s="644"/>
      <c r="C37" s="644"/>
      <c r="D37" s="644"/>
      <c r="E37" s="644"/>
      <c r="F37" s="644"/>
      <c r="G37" s="645"/>
      <c r="H37" s="271" t="s">
        <v>89</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143" customFormat="1" ht="60.75" customHeight="1" thickBot="1">
      <c r="A38" s="652" t="s">
        <v>162</v>
      </c>
      <c r="B38" s="644"/>
      <c r="C38" s="644"/>
      <c r="D38" s="644"/>
      <c r="E38" s="644"/>
      <c r="F38" s="644"/>
      <c r="G38" s="644"/>
      <c r="H38" s="653"/>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143" customFormat="1" ht="129.75">
      <c r="A39" s="277"/>
      <c r="B39" s="753" t="s">
        <v>163</v>
      </c>
      <c r="C39" s="1085"/>
      <c r="D39" s="187" t="s">
        <v>164</v>
      </c>
      <c r="E39" s="188" t="s">
        <v>165</v>
      </c>
      <c r="F39" s="188" t="s">
        <v>166</v>
      </c>
      <c r="G39" s="189" t="s">
        <v>167</v>
      </c>
      <c r="H39" s="278" t="s">
        <v>159</v>
      </c>
      <c r="I39" s="27"/>
      <c r="J39" s="37"/>
      <c r="K39" s="7">
        <f>A39</f>
        <v>0</v>
      </c>
      <c r="L39" s="31"/>
      <c r="M39" s="31"/>
      <c r="N39" s="31"/>
      <c r="O39" s="31"/>
      <c r="P39" s="31"/>
      <c r="Q39" s="31"/>
      <c r="R39" s="31"/>
      <c r="S39" s="31"/>
      <c r="T39" s="20"/>
      <c r="U39" s="20"/>
      <c r="V39" s="20"/>
      <c r="W39" s="68"/>
      <c r="X39" s="68"/>
      <c r="Y39" s="69"/>
      <c r="Z39" s="86"/>
    </row>
    <row r="40" spans="1:26" s="143" customFormat="1" ht="30">
      <c r="A40" s="277"/>
      <c r="B40" s="644" t="s">
        <v>168</v>
      </c>
      <c r="C40" s="645"/>
      <c r="D40" s="601" t="s">
        <v>89</v>
      </c>
      <c r="E40" s="146">
        <v>0</v>
      </c>
      <c r="F40" s="150" t="s">
        <v>555</v>
      </c>
      <c r="G40" s="190"/>
      <c r="H40" s="276"/>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143" customFormat="1" ht="30">
      <c r="A41" s="277"/>
      <c r="B41" s="191"/>
      <c r="C41" s="192" t="s">
        <v>169</v>
      </c>
      <c r="D41" s="678" t="s">
        <v>96</v>
      </c>
      <c r="E41" s="679"/>
      <c r="F41" s="679"/>
      <c r="G41" s="679"/>
      <c r="H41" s="680"/>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143" customFormat="1" ht="60">
      <c r="A42" s="277"/>
      <c r="B42" s="644" t="s">
        <v>170</v>
      </c>
      <c r="C42" s="645"/>
      <c r="D42" s="601" t="s">
        <v>89</v>
      </c>
      <c r="E42" s="146">
        <v>0</v>
      </c>
      <c r="F42" s="150" t="s">
        <v>555</v>
      </c>
      <c r="G42" s="138"/>
      <c r="H42" s="276"/>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143" customFormat="1" ht="30">
      <c r="A43" s="277"/>
      <c r="B43" s="191"/>
      <c r="C43" s="192" t="s">
        <v>171</v>
      </c>
      <c r="D43" s="678" t="s">
        <v>96</v>
      </c>
      <c r="E43" s="679"/>
      <c r="F43" s="679"/>
      <c r="G43" s="679"/>
      <c r="H43" s="680"/>
      <c r="I43" s="39"/>
      <c r="J43" s="36"/>
      <c r="K43" s="7" t="str">
        <f>C43</f>
        <v>i. Specify source(s) of other government funds spent (for example: basket funding or specific donor)</v>
      </c>
      <c r="L43" s="31"/>
      <c r="M43" s="31"/>
      <c r="N43" s="31"/>
      <c r="O43" s="34" t="str">
        <f>D43</f>
        <v>N/A</v>
      </c>
      <c r="P43" s="31"/>
      <c r="Q43" s="31"/>
      <c r="R43" s="31"/>
      <c r="S43" s="31"/>
      <c r="T43" s="20"/>
      <c r="U43" s="20"/>
      <c r="V43" s="20"/>
      <c r="W43" s="68"/>
      <c r="X43" s="68"/>
      <c r="Y43" s="69"/>
      <c r="Z43" s="86"/>
    </row>
    <row r="44" spans="1:26" s="143" customFormat="1" ht="45">
      <c r="A44" s="277"/>
      <c r="B44" s="644" t="s">
        <v>172</v>
      </c>
      <c r="C44" s="645"/>
      <c r="D44" s="193"/>
      <c r="E44" s="147">
        <f>E40+E42</f>
        <v>0</v>
      </c>
      <c r="F44" s="194"/>
      <c r="G44" s="194"/>
      <c r="H44" s="276"/>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195" customFormat="1">
      <c r="A45" s="1086"/>
      <c r="B45" s="1087"/>
      <c r="C45" s="1087"/>
      <c r="D45" s="1088"/>
      <c r="E45" s="1089"/>
      <c r="F45" s="1089"/>
      <c r="G45" s="1090"/>
      <c r="H45" s="1091"/>
      <c r="I45" s="61"/>
      <c r="J45" s="36"/>
      <c r="K45" s="7">
        <f>A45</f>
        <v>0</v>
      </c>
      <c r="L45" s="31"/>
      <c r="M45" s="31"/>
      <c r="N45" s="31"/>
      <c r="O45" s="34"/>
      <c r="P45" s="31"/>
      <c r="Q45" s="31"/>
      <c r="R45" s="31"/>
      <c r="S45" s="31"/>
      <c r="T45" s="20"/>
      <c r="U45" s="20"/>
      <c r="V45" s="20"/>
      <c r="W45" s="68"/>
      <c r="X45" s="68"/>
      <c r="Y45" s="1067"/>
      <c r="Z45" s="1062"/>
    </row>
    <row r="46" spans="1:26" s="143" customFormat="1" ht="30" customHeight="1">
      <c r="A46" s="652" t="s">
        <v>173</v>
      </c>
      <c r="B46" s="644"/>
      <c r="C46" s="644"/>
      <c r="D46" s="644"/>
      <c r="E46" s="644"/>
      <c r="F46" s="644"/>
      <c r="G46" s="644"/>
      <c r="H46" s="653"/>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143" customFormat="1" ht="129.75">
      <c r="A47" s="277" t="s">
        <v>174</v>
      </c>
      <c r="B47" s="753" t="s">
        <v>175</v>
      </c>
      <c r="C47" s="645"/>
      <c r="D47" s="187" t="s">
        <v>176</v>
      </c>
      <c r="E47" s="188" t="s">
        <v>177</v>
      </c>
      <c r="F47" s="188" t="s">
        <v>178</v>
      </c>
      <c r="G47" s="189" t="s">
        <v>179</v>
      </c>
      <c r="H47" s="278" t="s">
        <v>159</v>
      </c>
      <c r="I47" s="21"/>
      <c r="J47" s="36"/>
      <c r="K47" s="7" t="str">
        <f>A47</f>
        <v xml:space="preserve">
</v>
      </c>
      <c r="L47" s="31"/>
      <c r="M47" s="31"/>
      <c r="N47" s="31"/>
      <c r="O47" s="34"/>
      <c r="P47" s="31"/>
      <c r="Q47" s="31"/>
      <c r="R47" s="31"/>
      <c r="S47" s="31"/>
      <c r="T47" s="20"/>
      <c r="U47" s="20"/>
      <c r="V47" s="20"/>
      <c r="W47" s="68"/>
      <c r="X47" s="68"/>
      <c r="Y47" s="69"/>
      <c r="Z47" s="86"/>
    </row>
    <row r="48" spans="1:26" s="143" customFormat="1">
      <c r="A48" s="277"/>
      <c r="B48" s="644" t="s">
        <v>180</v>
      </c>
      <c r="C48" s="645"/>
      <c r="D48" s="601" t="s">
        <v>89</v>
      </c>
      <c r="E48" s="146">
        <v>0</v>
      </c>
      <c r="F48" s="150" t="s">
        <v>555</v>
      </c>
      <c r="G48" s="140"/>
      <c r="H48" s="279"/>
      <c r="I48" s="10"/>
      <c r="J48" s="36"/>
      <c r="K48" s="7" t="str">
        <f>B48</f>
        <v>a. In-kind donations of contraceptives</v>
      </c>
      <c r="L48" s="31"/>
      <c r="M48" s="31"/>
      <c r="N48" s="31"/>
      <c r="O48" s="34"/>
      <c r="P48" s="31"/>
      <c r="Q48" s="31"/>
      <c r="R48" s="31"/>
      <c r="S48" s="31"/>
      <c r="T48" s="20"/>
      <c r="U48" s="20"/>
      <c r="V48" s="20"/>
      <c r="W48" s="68"/>
      <c r="X48" s="68"/>
      <c r="Y48" s="69"/>
      <c r="Z48" s="86"/>
    </row>
    <row r="49" spans="1:26" s="143" customFormat="1">
      <c r="A49" s="277"/>
      <c r="B49" s="191"/>
      <c r="C49" s="192" t="s">
        <v>181</v>
      </c>
      <c r="D49" s="754" t="s">
        <v>96</v>
      </c>
      <c r="E49" s="755"/>
      <c r="F49" s="755"/>
      <c r="G49" s="755"/>
      <c r="H49" s="756"/>
      <c r="I49" s="148"/>
      <c r="J49" s="36"/>
      <c r="K49" s="7" t="str">
        <f>C49</f>
        <v xml:space="preserve">i. Specify source(s) of in-kind donations </v>
      </c>
      <c r="L49" s="31"/>
      <c r="M49" s="31"/>
      <c r="N49" s="31"/>
      <c r="O49" s="34" t="str">
        <f>D49</f>
        <v>N/A</v>
      </c>
      <c r="P49" s="31"/>
      <c r="Q49" s="31"/>
      <c r="R49" s="31"/>
      <c r="S49" s="31"/>
      <c r="T49" s="20"/>
      <c r="U49" s="20"/>
      <c r="V49" s="20"/>
      <c r="W49" s="68"/>
      <c r="X49" s="68"/>
      <c r="Y49" s="69"/>
      <c r="Z49" s="86"/>
    </row>
    <row r="50" spans="1:26" s="143" customFormat="1" ht="75">
      <c r="A50" s="277"/>
      <c r="B50" s="644" t="s">
        <v>182</v>
      </c>
      <c r="C50" s="645"/>
      <c r="D50" s="601" t="s">
        <v>78</v>
      </c>
      <c r="E50" s="146">
        <v>77410</v>
      </c>
      <c r="F50" s="150" t="s">
        <v>555</v>
      </c>
      <c r="G50" s="140" t="s">
        <v>584</v>
      </c>
      <c r="H50" s="279" t="s">
        <v>585</v>
      </c>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143" customFormat="1" ht="30">
      <c r="A51" s="277"/>
      <c r="B51" s="644" t="s">
        <v>183</v>
      </c>
      <c r="C51" s="645"/>
      <c r="D51" s="601" t="s">
        <v>89</v>
      </c>
      <c r="E51" s="146">
        <v>0</v>
      </c>
      <c r="F51" s="150" t="s">
        <v>555</v>
      </c>
      <c r="G51" s="140"/>
      <c r="H51" s="279"/>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143" customFormat="1" ht="45">
      <c r="A52" s="277"/>
      <c r="B52" s="644" t="s">
        <v>184</v>
      </c>
      <c r="C52" s="645"/>
      <c r="D52" s="193"/>
      <c r="E52" s="147">
        <f>E48+E50+E51</f>
        <v>77410</v>
      </c>
      <c r="F52" s="194"/>
      <c r="G52" s="194"/>
      <c r="H52" s="280"/>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195" customFormat="1">
      <c r="A53" s="1086"/>
      <c r="B53" s="1087"/>
      <c r="C53" s="1087"/>
      <c r="D53" s="1088"/>
      <c r="E53" s="1089"/>
      <c r="F53" s="1089"/>
      <c r="G53" s="1090"/>
      <c r="H53" s="1091"/>
      <c r="I53" s="61"/>
      <c r="J53" s="36"/>
      <c r="K53" s="7">
        <f>A53</f>
        <v>0</v>
      </c>
      <c r="L53" s="31"/>
      <c r="M53" s="31"/>
      <c r="N53" s="31"/>
      <c r="O53" s="34"/>
      <c r="P53" s="31"/>
      <c r="Q53" s="31"/>
      <c r="R53" s="31"/>
      <c r="S53" s="31"/>
      <c r="T53" s="20"/>
      <c r="U53" s="20"/>
      <c r="V53" s="20"/>
      <c r="W53" s="68"/>
      <c r="X53" s="68"/>
      <c r="Y53" s="1067"/>
      <c r="Z53" s="1062"/>
    </row>
    <row r="54" spans="1:26" s="143" customFormat="1" ht="75" customHeight="1">
      <c r="A54" s="652" t="s">
        <v>185</v>
      </c>
      <c r="B54" s="644"/>
      <c r="C54" s="644"/>
      <c r="D54" s="644"/>
      <c r="E54" s="644"/>
      <c r="F54" s="644"/>
      <c r="G54" s="644"/>
      <c r="H54" s="653"/>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143" customFormat="1" ht="150">
      <c r="A55" s="745" t="s">
        <v>186</v>
      </c>
      <c r="B55" s="746"/>
      <c r="C55" s="746"/>
      <c r="D55" s="746"/>
      <c r="E55" s="747"/>
      <c r="F55" s="149">
        <f>E44/(E44+E52)</f>
        <v>0</v>
      </c>
      <c r="G55" s="748"/>
      <c r="H55" s="749"/>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143" customFormat="1" ht="135">
      <c r="A56" s="745" t="s">
        <v>188</v>
      </c>
      <c r="B56" s="1092"/>
      <c r="C56" s="1092"/>
      <c r="D56" s="1092"/>
      <c r="E56" s="1093"/>
      <c r="F56" s="149">
        <f>(E44+E52)/G29</f>
        <v>0.49273092982992156</v>
      </c>
      <c r="G56" s="748" t="s">
        <v>586</v>
      </c>
      <c r="H56" s="749"/>
      <c r="I56" s="10"/>
      <c r="J56" s="40" t="str">
        <f>G56</f>
        <v>The forecast data was for 2009.</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143" customFormat="1" ht="45">
      <c r="A57" s="750" t="s">
        <v>190</v>
      </c>
      <c r="B57" s="751"/>
      <c r="C57" s="751"/>
      <c r="D57" s="751"/>
      <c r="E57" s="752"/>
      <c r="F57" s="592" t="s">
        <v>78</v>
      </c>
      <c r="G57" s="748"/>
      <c r="H57" s="749"/>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195" customFormat="1">
      <c r="A58" s="1094"/>
      <c r="B58" s="1095"/>
      <c r="C58" s="1095"/>
      <c r="D58" s="1096"/>
      <c r="E58" s="1097"/>
      <c r="F58" s="1097"/>
      <c r="G58" s="1098"/>
      <c r="H58" s="1099"/>
      <c r="I58" s="61"/>
      <c r="J58" s="36"/>
      <c r="K58" s="7">
        <f>A58</f>
        <v>0</v>
      </c>
      <c r="L58" s="31"/>
      <c r="M58" s="31"/>
      <c r="N58" s="31"/>
      <c r="O58" s="34"/>
      <c r="P58" s="31"/>
      <c r="Q58" s="31"/>
      <c r="R58" s="31"/>
      <c r="S58" s="31"/>
      <c r="T58" s="20"/>
      <c r="U58" s="20"/>
      <c r="V58" s="20"/>
      <c r="W58" s="68"/>
      <c r="X58" s="68"/>
      <c r="Y58" s="1067"/>
      <c r="Z58" s="1062"/>
    </row>
    <row r="59" spans="1:26" s="143" customFormat="1" ht="45">
      <c r="A59" s="652" t="s">
        <v>191</v>
      </c>
      <c r="B59" s="644"/>
      <c r="C59" s="644"/>
      <c r="D59" s="644"/>
      <c r="E59" s="645"/>
      <c r="F59" s="646" t="s">
        <v>96</v>
      </c>
      <c r="G59" s="741"/>
      <c r="H59" s="647"/>
      <c r="I59" s="11"/>
      <c r="J59" s="36"/>
      <c r="K59" s="7"/>
      <c r="L59" s="31"/>
      <c r="M59" s="31"/>
      <c r="N59" s="31"/>
      <c r="O59" s="31"/>
      <c r="P59" s="31"/>
      <c r="Q59" s="7" t="str">
        <f>F59</f>
        <v>N/A</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143" customFormat="1">
      <c r="A60" s="204"/>
      <c r="B60" s="644" t="s">
        <v>192</v>
      </c>
      <c r="C60" s="644"/>
      <c r="D60" s="644"/>
      <c r="E60" s="644"/>
      <c r="F60" s="649" t="s">
        <v>96</v>
      </c>
      <c r="G60" s="650"/>
      <c r="H60" s="651"/>
      <c r="I60" s="10"/>
      <c r="J60" s="36"/>
      <c r="K60" s="7"/>
      <c r="L60" s="31"/>
      <c r="M60" s="52">
        <f>E60</f>
        <v>0</v>
      </c>
      <c r="N60" s="31"/>
      <c r="O60" s="31"/>
      <c r="P60" s="31"/>
      <c r="Q60" s="7" t="str">
        <f>F60</f>
        <v>N/A</v>
      </c>
      <c r="R60" s="34" t="str">
        <f>B60</f>
        <v>a. Specify entity</v>
      </c>
      <c r="S60" s="31"/>
      <c r="T60" s="20"/>
      <c r="U60" s="20"/>
      <c r="V60" s="20"/>
      <c r="W60" s="68"/>
      <c r="X60" s="68"/>
      <c r="Y60" s="69"/>
      <c r="Z60" s="86"/>
    </row>
    <row r="61" spans="1:26" s="143" customFormat="1">
      <c r="A61" s="568"/>
      <c r="B61" s="567"/>
      <c r="C61" s="644" t="s">
        <v>193</v>
      </c>
      <c r="D61" s="644"/>
      <c r="E61" s="645"/>
      <c r="F61" s="646" t="s">
        <v>96</v>
      </c>
      <c r="G61" s="741"/>
      <c r="H61" s="647"/>
      <c r="I61" s="10"/>
      <c r="J61" s="36"/>
      <c r="K61" s="7"/>
      <c r="L61" s="31"/>
      <c r="M61" s="31"/>
      <c r="N61" s="31"/>
      <c r="O61" s="31"/>
      <c r="P61" s="31"/>
      <c r="Q61" s="7" t="str">
        <f>F61</f>
        <v>N/A</v>
      </c>
      <c r="R61" s="34" t="str">
        <f>C61</f>
        <v>i. Is this a parastatal?</v>
      </c>
      <c r="S61" s="31"/>
      <c r="T61" s="20"/>
      <c r="U61" s="20"/>
      <c r="V61" s="20"/>
      <c r="W61" s="68"/>
      <c r="X61" s="68"/>
      <c r="Y61" s="69"/>
      <c r="Z61" s="86"/>
    </row>
    <row r="62" spans="1:26" s="143" customFormat="1" ht="75.75" thickBot="1">
      <c r="A62" s="742" t="s">
        <v>194</v>
      </c>
      <c r="B62" s="633"/>
      <c r="C62" s="634"/>
      <c r="D62" s="659" t="s">
        <v>587</v>
      </c>
      <c r="E62" s="660"/>
      <c r="F62" s="660"/>
      <c r="G62" s="660"/>
      <c r="H62" s="661"/>
      <c r="I62" s="599"/>
      <c r="J62" s="36"/>
      <c r="K62" s="7" t="str">
        <f>A62</f>
        <v xml:space="preserve">B14. Please note any additional comments about finance and procurement.
</v>
      </c>
      <c r="L62" s="31"/>
      <c r="M62" s="31"/>
      <c r="N62" s="31"/>
      <c r="O62" s="7" t="str">
        <f>D62</f>
        <v>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v>
      </c>
      <c r="P62" s="31"/>
      <c r="Q62" s="31"/>
      <c r="R62" s="7"/>
      <c r="S62" s="31"/>
      <c r="T62" s="20"/>
      <c r="U62" s="20"/>
      <c r="V62" s="20"/>
      <c r="W62" s="68"/>
      <c r="X62" s="68"/>
      <c r="Y62" s="69"/>
      <c r="Z62" s="86"/>
    </row>
    <row r="63" spans="1:26" s="143" customFormat="1" ht="16.5" customHeight="1" thickBot="1">
      <c r="A63" s="743" t="s">
        <v>195</v>
      </c>
      <c r="B63" s="744"/>
      <c r="C63" s="744"/>
      <c r="D63" s="744"/>
      <c r="E63" s="744"/>
      <c r="F63" s="744"/>
      <c r="G63" s="744"/>
      <c r="H63" s="281"/>
      <c r="I63" s="12"/>
      <c r="J63" s="36"/>
      <c r="K63" s="7"/>
      <c r="L63" s="31"/>
      <c r="M63" s="31"/>
      <c r="N63" s="31"/>
      <c r="O63" s="31"/>
      <c r="P63" s="31"/>
      <c r="Q63" s="31"/>
      <c r="R63" s="7"/>
      <c r="S63" s="31"/>
      <c r="T63" s="20"/>
      <c r="U63" s="20"/>
      <c r="V63" s="20"/>
      <c r="W63" s="68"/>
      <c r="X63" s="68"/>
      <c r="Y63" s="69"/>
      <c r="Z63" s="86"/>
    </row>
    <row r="64" spans="1:26" s="143" customFormat="1" ht="45" customHeight="1">
      <c r="A64" s="733" t="s">
        <v>196</v>
      </c>
      <c r="B64" s="734"/>
      <c r="C64" s="734"/>
      <c r="D64" s="734"/>
      <c r="E64" s="734"/>
      <c r="F64" s="734"/>
      <c r="G64" s="734"/>
      <c r="H64" s="735"/>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198" customFormat="1" ht="15.75">
      <c r="A65" s="736" t="s">
        <v>197</v>
      </c>
      <c r="B65" s="737"/>
      <c r="C65" s="738"/>
      <c r="D65" s="739" t="s">
        <v>198</v>
      </c>
      <c r="E65" s="740"/>
      <c r="F65" s="196" t="s">
        <v>199</v>
      </c>
      <c r="G65" s="197" t="s">
        <v>200</v>
      </c>
      <c r="H65" s="282" t="s">
        <v>201</v>
      </c>
      <c r="I65" s="13"/>
      <c r="J65" s="42"/>
      <c r="K65" s="7" t="str">
        <f>A65</f>
        <v>Contraceptive Method</v>
      </c>
      <c r="L65" s="43"/>
      <c r="M65" s="43"/>
      <c r="N65" s="43"/>
      <c r="O65" s="43"/>
      <c r="P65" s="43"/>
      <c r="Q65" s="43"/>
      <c r="R65" s="9"/>
      <c r="S65" s="43"/>
      <c r="T65" s="44"/>
      <c r="U65" s="44"/>
      <c r="V65" s="44"/>
      <c r="W65" s="58"/>
      <c r="X65" s="58"/>
      <c r="Y65" s="3"/>
      <c r="Z65" s="88"/>
    </row>
    <row r="66" spans="1:26" s="143" customFormat="1" ht="30">
      <c r="A66" s="283"/>
      <c r="B66" s="726" t="s">
        <v>202</v>
      </c>
      <c r="C66" s="727"/>
      <c r="D66" s="728" t="s">
        <v>78</v>
      </c>
      <c r="E66" s="728"/>
      <c r="F66" s="571" t="s">
        <v>89</v>
      </c>
      <c r="G66" s="571" t="s">
        <v>89</v>
      </c>
      <c r="H66" s="571" t="s">
        <v>89</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143" customFormat="1">
      <c r="A67" s="285"/>
      <c r="B67" s="726" t="s">
        <v>203</v>
      </c>
      <c r="C67" s="727"/>
      <c r="D67" s="728" t="s">
        <v>89</v>
      </c>
      <c r="E67" s="728"/>
      <c r="F67" s="571" t="s">
        <v>89</v>
      </c>
      <c r="G67" s="571" t="s">
        <v>89</v>
      </c>
      <c r="H67" s="571" t="s">
        <v>89</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143" customFormat="1">
      <c r="A68" s="285"/>
      <c r="B68" s="726" t="s">
        <v>204</v>
      </c>
      <c r="C68" s="727"/>
      <c r="D68" s="728" t="s">
        <v>89</v>
      </c>
      <c r="E68" s="728"/>
      <c r="F68" s="571" t="s">
        <v>89</v>
      </c>
      <c r="G68" s="571" t="s">
        <v>89</v>
      </c>
      <c r="H68" s="571" t="s">
        <v>89</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143" customFormat="1">
      <c r="A69" s="285"/>
      <c r="B69" s="726" t="s">
        <v>205</v>
      </c>
      <c r="C69" s="727"/>
      <c r="D69" s="728" t="s">
        <v>89</v>
      </c>
      <c r="E69" s="728"/>
      <c r="F69" s="571" t="s">
        <v>89</v>
      </c>
      <c r="G69" s="571" t="s">
        <v>89</v>
      </c>
      <c r="H69" s="571"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143" customFormat="1">
      <c r="A70" s="285"/>
      <c r="B70" s="726" t="s">
        <v>206</v>
      </c>
      <c r="C70" s="727"/>
      <c r="D70" s="728" t="s">
        <v>78</v>
      </c>
      <c r="E70" s="728"/>
      <c r="F70" s="571" t="s">
        <v>89</v>
      </c>
      <c r="G70" s="571" t="s">
        <v>89</v>
      </c>
      <c r="H70" s="571" t="s">
        <v>89</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143" customFormat="1">
      <c r="A71" s="285"/>
      <c r="B71" s="726" t="s">
        <v>207</v>
      </c>
      <c r="C71" s="727"/>
      <c r="D71" s="728" t="s">
        <v>78</v>
      </c>
      <c r="E71" s="728"/>
      <c r="F71" s="571" t="s">
        <v>89</v>
      </c>
      <c r="G71" s="571" t="s">
        <v>89</v>
      </c>
      <c r="H71" s="571" t="s">
        <v>78</v>
      </c>
      <c r="I71" s="599"/>
      <c r="J71" s="36"/>
      <c r="K71" s="7" t="str">
        <f t="shared" si="2"/>
        <v>f. Male condoms</v>
      </c>
      <c r="L71" s="31"/>
      <c r="M71" s="31"/>
      <c r="N71" s="31"/>
      <c r="O71" s="31"/>
      <c r="P71" s="31"/>
      <c r="Q71" s="31"/>
      <c r="R71" s="7"/>
      <c r="S71" s="31"/>
      <c r="T71" s="20"/>
      <c r="U71" s="20"/>
      <c r="V71" s="20"/>
      <c r="W71" s="68"/>
      <c r="X71" s="68"/>
      <c r="Y71" s="69"/>
      <c r="Z71" s="86"/>
    </row>
    <row r="72" spans="1:26" s="143" customFormat="1">
      <c r="A72" s="285"/>
      <c r="B72" s="726" t="s">
        <v>208</v>
      </c>
      <c r="C72" s="727"/>
      <c r="D72" s="728" t="s">
        <v>89</v>
      </c>
      <c r="E72" s="728"/>
      <c r="F72" s="571" t="s">
        <v>89</v>
      </c>
      <c r="G72" s="571" t="s">
        <v>89</v>
      </c>
      <c r="H72" s="571" t="s">
        <v>89</v>
      </c>
      <c r="I72" s="599"/>
      <c r="J72" s="36"/>
      <c r="K72" s="7" t="str">
        <f t="shared" si="2"/>
        <v>g. Female condoms</v>
      </c>
      <c r="L72" s="31"/>
      <c r="M72" s="31"/>
      <c r="N72" s="31"/>
      <c r="O72" s="31"/>
      <c r="P72" s="31"/>
      <c r="Q72" s="31"/>
      <c r="R72" s="7"/>
      <c r="S72" s="31"/>
      <c r="T72" s="20"/>
      <c r="U72" s="20"/>
      <c r="V72" s="20"/>
      <c r="W72" s="68"/>
      <c r="X72" s="68"/>
      <c r="Y72" s="69"/>
      <c r="Z72" s="86"/>
    </row>
    <row r="73" spans="1:26" s="143" customFormat="1">
      <c r="A73" s="285"/>
      <c r="B73" s="726" t="s">
        <v>209</v>
      </c>
      <c r="C73" s="727"/>
      <c r="D73" s="728" t="s">
        <v>78</v>
      </c>
      <c r="E73" s="728"/>
      <c r="F73" s="571" t="s">
        <v>89</v>
      </c>
      <c r="G73" s="571" t="s">
        <v>89</v>
      </c>
      <c r="H73" s="571"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143" customFormat="1">
      <c r="A74" s="285"/>
      <c r="B74" s="726" t="s">
        <v>210</v>
      </c>
      <c r="C74" s="727"/>
      <c r="D74" s="728" t="s">
        <v>78</v>
      </c>
      <c r="E74" s="728"/>
      <c r="F74" s="571" t="s">
        <v>78</v>
      </c>
      <c r="G74" s="571" t="s">
        <v>89</v>
      </c>
      <c r="H74" s="571"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143" customFormat="1">
      <c r="A75" s="285"/>
      <c r="B75" s="726" t="s">
        <v>211</v>
      </c>
      <c r="C75" s="727"/>
      <c r="D75" s="728" t="s">
        <v>78</v>
      </c>
      <c r="E75" s="728"/>
      <c r="F75" s="571" t="s">
        <v>78</v>
      </c>
      <c r="G75" s="571" t="s">
        <v>89</v>
      </c>
      <c r="H75" s="571"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143" customFormat="1">
      <c r="A76" s="285"/>
      <c r="B76" s="726" t="s">
        <v>212</v>
      </c>
      <c r="C76" s="727"/>
      <c r="D76" s="728" t="s">
        <v>89</v>
      </c>
      <c r="E76" s="728"/>
      <c r="F76" s="571" t="s">
        <v>89</v>
      </c>
      <c r="G76" s="571" t="s">
        <v>89</v>
      </c>
      <c r="H76" s="571" t="s">
        <v>89</v>
      </c>
      <c r="I76" s="599"/>
      <c r="J76" s="36"/>
      <c r="K76" s="7" t="str">
        <f t="shared" si="2"/>
        <v>k. CycleBeads</v>
      </c>
      <c r="L76" s="31"/>
      <c r="M76" s="31"/>
      <c r="N76" s="31"/>
      <c r="O76" s="31"/>
      <c r="P76" s="31"/>
      <c r="Q76" s="31"/>
      <c r="R76" s="7"/>
      <c r="S76" s="31"/>
      <c r="T76" s="20"/>
      <c r="U76" s="20"/>
      <c r="V76" s="20"/>
      <c r="W76" s="68"/>
      <c r="X76" s="68"/>
      <c r="Y76" s="69"/>
      <c r="Z76" s="86"/>
    </row>
    <row r="77" spans="1:26" s="143" customFormat="1" ht="45">
      <c r="A77" s="286"/>
      <c r="B77" s="729" t="s">
        <v>213</v>
      </c>
      <c r="C77" s="730"/>
      <c r="D77" s="728" t="s">
        <v>588</v>
      </c>
      <c r="E77" s="728"/>
      <c r="F77" s="571"/>
      <c r="G77" s="571"/>
      <c r="H77" s="571"/>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143" customFormat="1" ht="30.75" thickBot="1">
      <c r="A78" s="731" t="s">
        <v>214</v>
      </c>
      <c r="B78" s="700"/>
      <c r="C78" s="732"/>
      <c r="D78" s="659"/>
      <c r="E78" s="660"/>
      <c r="F78" s="660"/>
      <c r="G78" s="660"/>
      <c r="H78" s="661"/>
      <c r="I78" s="599"/>
      <c r="J78" s="36"/>
      <c r="K78" s="7" t="str">
        <f>A78</f>
        <v>C2. Please note any comments about the commodities offered.</v>
      </c>
      <c r="L78" s="31"/>
      <c r="M78" s="31"/>
      <c r="N78" s="31"/>
      <c r="O78" s="7">
        <f>D78</f>
        <v>0</v>
      </c>
      <c r="P78" s="31"/>
      <c r="Q78" s="31"/>
      <c r="R78" s="7"/>
      <c r="S78" s="31"/>
      <c r="T78" s="20"/>
      <c r="U78" s="20"/>
      <c r="V78" s="20"/>
      <c r="W78" s="68"/>
      <c r="X78" s="68"/>
      <c r="Y78" s="69"/>
      <c r="Z78" s="86"/>
    </row>
    <row r="79" spans="1:26" s="199" customFormat="1" ht="16.5" customHeight="1" thickBot="1">
      <c r="A79" s="710" t="s">
        <v>215</v>
      </c>
      <c r="B79" s="711"/>
      <c r="C79" s="711"/>
      <c r="D79" s="711"/>
      <c r="E79" s="711"/>
      <c r="F79" s="711"/>
      <c r="G79" s="711"/>
      <c r="H79" s="281"/>
      <c r="I79" s="12"/>
      <c r="J79" s="42"/>
      <c r="K79" s="7"/>
      <c r="L79" s="43"/>
      <c r="M79" s="43"/>
      <c r="N79" s="43"/>
      <c r="O79" s="43"/>
      <c r="P79" s="43"/>
      <c r="Q79" s="43"/>
      <c r="R79" s="9"/>
      <c r="S79" s="43"/>
      <c r="T79" s="44"/>
      <c r="U79" s="44"/>
      <c r="V79" s="44"/>
      <c r="W79" s="58"/>
      <c r="X79" s="58"/>
      <c r="Y79" s="74"/>
      <c r="Z79" s="89"/>
    </row>
    <row r="80" spans="1:26" s="143" customFormat="1" ht="30" customHeight="1">
      <c r="A80" s="712" t="s">
        <v>216</v>
      </c>
      <c r="B80" s="713"/>
      <c r="C80" s="713"/>
      <c r="D80" s="713"/>
      <c r="E80" s="713"/>
      <c r="F80" s="713"/>
      <c r="G80" s="714"/>
      <c r="H80" s="268" t="s">
        <v>89</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143" customFormat="1" ht="15.75" thickBot="1">
      <c r="A81" s="715" t="s">
        <v>217</v>
      </c>
      <c r="B81" s="716"/>
      <c r="C81" s="716"/>
      <c r="D81" s="200"/>
      <c r="E81" s="200"/>
      <c r="F81" s="200"/>
      <c r="G81" s="200"/>
      <c r="H81" s="287"/>
      <c r="I81" s="4"/>
      <c r="J81" s="36"/>
      <c r="K81" s="7"/>
      <c r="L81" s="31"/>
      <c r="M81" s="31"/>
      <c r="N81" s="31"/>
      <c r="O81" s="31"/>
      <c r="P81" s="31"/>
      <c r="Q81" s="31"/>
      <c r="R81" s="7"/>
      <c r="S81" s="31"/>
      <c r="T81" s="20"/>
      <c r="U81" s="20"/>
      <c r="V81" s="20"/>
      <c r="W81" s="68"/>
      <c r="X81" s="68"/>
      <c r="Y81" s="69"/>
      <c r="Z81" s="86"/>
    </row>
    <row r="82" spans="1:26" s="143" customFormat="1" ht="60">
      <c r="A82" s="717"/>
      <c r="B82" s="719" t="s">
        <v>218</v>
      </c>
      <c r="C82" s="720"/>
      <c r="D82" s="720" t="s">
        <v>219</v>
      </c>
      <c r="E82" s="720"/>
      <c r="F82" s="572" t="s">
        <v>220</v>
      </c>
      <c r="G82" s="720" t="s">
        <v>221</v>
      </c>
      <c r="H82" s="721"/>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143" customFormat="1" ht="15.75" thickBot="1">
      <c r="A83" s="718"/>
      <c r="B83" s="201" t="s">
        <v>222</v>
      </c>
      <c r="C83" s="573"/>
      <c r="D83" s="722"/>
      <c r="E83" s="723"/>
      <c r="F83" s="574"/>
      <c r="G83" s="724"/>
      <c r="H83" s="725"/>
      <c r="I83" s="17"/>
      <c r="J83" s="40">
        <f>G83</f>
        <v>0</v>
      </c>
      <c r="K83" s="7" t="str">
        <f>B83</f>
        <v>a</v>
      </c>
      <c r="L83" s="31"/>
      <c r="M83" s="41">
        <f>E83</f>
        <v>0</v>
      </c>
      <c r="N83" s="31"/>
      <c r="O83" s="31"/>
      <c r="P83" s="31"/>
      <c r="Q83" s="31"/>
      <c r="R83" s="7"/>
      <c r="S83" s="7">
        <f>D83</f>
        <v>0</v>
      </c>
      <c r="T83" s="20"/>
      <c r="U83" s="20"/>
      <c r="V83" s="20"/>
      <c r="W83" s="68"/>
      <c r="X83" s="68"/>
      <c r="Y83" s="69"/>
      <c r="Z83" s="86"/>
    </row>
    <row r="84" spans="1:26" s="143" customFormat="1" ht="30">
      <c r="A84" s="705" t="s">
        <v>223</v>
      </c>
      <c r="B84" s="706"/>
      <c r="C84" s="706"/>
      <c r="D84" s="706"/>
      <c r="E84" s="706"/>
      <c r="F84" s="707" t="s">
        <v>78</v>
      </c>
      <c r="G84" s="708"/>
      <c r="H84" s="709"/>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143" customFormat="1" ht="30">
      <c r="A85" s="204"/>
      <c r="B85" s="644" t="s">
        <v>224</v>
      </c>
      <c r="C85" s="644"/>
      <c r="D85" s="645"/>
      <c r="E85" s="678" t="s">
        <v>589</v>
      </c>
      <c r="F85" s="679"/>
      <c r="G85" s="679"/>
      <c r="H85" s="680"/>
      <c r="I85" s="17"/>
      <c r="J85" s="40"/>
      <c r="K85" s="7"/>
      <c r="L85" s="31"/>
      <c r="M85" s="41" t="str">
        <f>E85</f>
        <v>Commercial sector (no information regarding other sectors)</v>
      </c>
      <c r="N85" s="41" t="str">
        <f>E85</f>
        <v>Commercial sector (no information regarding other sectors)</v>
      </c>
      <c r="O85" s="31"/>
      <c r="P85" s="7"/>
      <c r="Q85" s="31"/>
      <c r="R85" s="7" t="str">
        <f>B85</f>
        <v>a. If yes, for which sectors (public, NGO, social marketing, commercial)?</v>
      </c>
      <c r="S85" s="31"/>
      <c r="T85" s="20"/>
      <c r="U85" s="20"/>
      <c r="V85" s="20"/>
      <c r="W85" s="68"/>
      <c r="X85" s="68"/>
      <c r="Y85" s="69"/>
      <c r="Z85" s="86"/>
    </row>
    <row r="86" spans="1:26" s="143" customFormat="1" ht="45">
      <c r="A86" s="204"/>
      <c r="B86" s="644" t="s">
        <v>225</v>
      </c>
      <c r="C86" s="644"/>
      <c r="D86" s="645"/>
      <c r="E86" s="678" t="s">
        <v>590</v>
      </c>
      <c r="F86" s="679"/>
      <c r="G86" s="679"/>
      <c r="H86" s="680"/>
      <c r="I86" s="17"/>
      <c r="J86" s="40"/>
      <c r="K86" s="7"/>
      <c r="L86" s="31"/>
      <c r="M86" s="41" t="str">
        <f>E86</f>
        <v>For oral pills - 18% VAT + 1% other fees; for medical devices (condom, IUD) - up to 36% VAT</v>
      </c>
      <c r="N86" s="41" t="str">
        <f>E86</f>
        <v>For oral pills - 18% VAT + 1% other fees; for medical devices (condom, IUD) - up to 36% VAT</v>
      </c>
      <c r="O86" s="31"/>
      <c r="P86" s="7"/>
      <c r="Q86" s="31"/>
      <c r="R86" s="7" t="str">
        <f>B86</f>
        <v>b. If yes, how much are the duties, taxes, or fees?</v>
      </c>
      <c r="S86" s="31"/>
      <c r="T86" s="20"/>
      <c r="U86" s="20"/>
      <c r="V86" s="20"/>
      <c r="W86" s="68"/>
      <c r="X86" s="68"/>
      <c r="Y86" s="69"/>
      <c r="Z86" s="86"/>
    </row>
    <row r="87" spans="1:26" s="143" customFormat="1" ht="30" customHeight="1">
      <c r="A87" s="652" t="s">
        <v>226</v>
      </c>
      <c r="B87" s="644"/>
      <c r="C87" s="644"/>
      <c r="D87" s="644"/>
      <c r="E87" s="644"/>
      <c r="F87" s="644"/>
      <c r="G87" s="645"/>
      <c r="H87" s="271"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143" customFormat="1" ht="30">
      <c r="A88" s="204"/>
      <c r="B88" s="644" t="s">
        <v>227</v>
      </c>
      <c r="C88" s="644"/>
      <c r="D88" s="678" t="s">
        <v>591</v>
      </c>
      <c r="E88" s="679"/>
      <c r="F88" s="679"/>
      <c r="G88" s="679"/>
      <c r="H88" s="680"/>
      <c r="I88" s="17"/>
      <c r="J88" s="40"/>
      <c r="K88" s="7" t="str">
        <f>B88</f>
        <v>a. If yes, describe the policies.</v>
      </c>
      <c r="L88" s="31"/>
      <c r="M88" s="31"/>
      <c r="N88" s="33"/>
      <c r="O88" s="34" t="str">
        <f>D88</f>
        <v>There is a policy that allows advertising of condoms only after midnight, which is seen as hindering promotional efforts.</v>
      </c>
      <c r="P88" s="7"/>
      <c r="Q88" s="31"/>
      <c r="R88" s="31"/>
      <c r="S88" s="31"/>
      <c r="T88" s="20"/>
      <c r="U88" s="20"/>
      <c r="V88" s="20"/>
      <c r="W88" s="68"/>
      <c r="X88" s="68"/>
      <c r="Y88" s="69"/>
      <c r="Z88" s="86"/>
    </row>
    <row r="89" spans="1:26" s="143" customFormat="1" ht="30" customHeight="1">
      <c r="A89" s="652" t="s">
        <v>228</v>
      </c>
      <c r="B89" s="644"/>
      <c r="C89" s="644"/>
      <c r="D89" s="644"/>
      <c r="E89" s="644"/>
      <c r="F89" s="644"/>
      <c r="G89" s="645"/>
      <c r="H89" s="271"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143" customFormat="1">
      <c r="A90" s="204"/>
      <c r="B90" s="644" t="s">
        <v>227</v>
      </c>
      <c r="C90" s="644"/>
      <c r="D90" s="678" t="s">
        <v>592</v>
      </c>
      <c r="E90" s="679"/>
      <c r="F90" s="679"/>
      <c r="G90" s="679"/>
      <c r="H90" s="680"/>
      <c r="I90" s="17"/>
      <c r="J90" s="40"/>
      <c r="K90" s="7" t="str">
        <f>B90</f>
        <v>a. If yes, describe the policies.</v>
      </c>
      <c r="L90" s="31"/>
      <c r="M90" s="31"/>
      <c r="N90" s="33"/>
      <c r="O90" s="34" t="str">
        <f>D90</f>
        <v>There is no price control policy.</v>
      </c>
      <c r="P90" s="7"/>
      <c r="Q90" s="31"/>
      <c r="R90" s="31"/>
      <c r="S90" s="31"/>
      <c r="T90" s="20"/>
      <c r="U90" s="20"/>
      <c r="V90" s="20"/>
      <c r="W90" s="68"/>
      <c r="X90" s="68"/>
      <c r="Y90" s="69"/>
      <c r="Z90" s="86"/>
    </row>
    <row r="91" spans="1:26" s="143" customFormat="1" ht="30" customHeight="1">
      <c r="A91" s="652" t="s">
        <v>229</v>
      </c>
      <c r="B91" s="644"/>
      <c r="C91" s="644"/>
      <c r="D91" s="644"/>
      <c r="E91" s="644"/>
      <c r="F91" s="644"/>
      <c r="G91" s="645"/>
      <c r="H91" s="271"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143" customFormat="1" ht="15.75" thickBot="1">
      <c r="A92" s="566"/>
      <c r="B92" s="700" t="s">
        <v>230</v>
      </c>
      <c r="C92" s="700"/>
      <c r="D92" s="202"/>
      <c r="E92" s="203"/>
      <c r="F92" s="203"/>
      <c r="G92" s="203"/>
      <c r="H92" s="288"/>
      <c r="I92" s="14"/>
      <c r="J92" s="40"/>
      <c r="K92" s="7"/>
      <c r="L92" s="31"/>
      <c r="M92" s="31"/>
      <c r="N92" s="31"/>
      <c r="O92" s="7"/>
      <c r="P92" s="7"/>
      <c r="Q92" s="31"/>
      <c r="R92" s="31"/>
      <c r="S92" s="31"/>
      <c r="T92" s="20"/>
      <c r="U92" s="20"/>
      <c r="V92" s="20"/>
      <c r="W92" s="68"/>
      <c r="X92" s="68"/>
      <c r="Y92" s="69"/>
      <c r="Z92" s="86"/>
    </row>
    <row r="93" spans="1:26" s="143" customFormat="1" ht="45" customHeight="1">
      <c r="A93" s="289"/>
      <c r="B93" s="701" t="s">
        <v>231</v>
      </c>
      <c r="C93" s="702"/>
      <c r="D93" s="703"/>
      <c r="E93" s="697" t="s">
        <v>232</v>
      </c>
      <c r="F93" s="699"/>
      <c r="G93" s="697" t="s">
        <v>233</v>
      </c>
      <c r="H93" s="704"/>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143" customFormat="1" ht="90">
      <c r="A94" s="290"/>
      <c r="B94" s="204" t="s">
        <v>222</v>
      </c>
      <c r="C94" s="650" t="s">
        <v>593</v>
      </c>
      <c r="D94" s="688"/>
      <c r="E94" s="678" t="s">
        <v>594</v>
      </c>
      <c r="F94" s="681"/>
      <c r="G94" s="689" t="s">
        <v>595</v>
      </c>
      <c r="H94" s="690"/>
      <c r="I94" s="593"/>
      <c r="J94" s="40" t="str">
        <f>G94</f>
        <v xml:space="preserve">Currently only ob/gyns can provide FP services. Therefore, people from remote rural areas need to travel to a central regional hospital or FP clinic to get an IUD insertion, OC prescription or sterilization.   </v>
      </c>
      <c r="K94" s="7"/>
      <c r="L94" s="31"/>
      <c r="M94" s="41" t="str">
        <f>E94</f>
        <v xml:space="preserve">Currently only ob/gyns can provide FP services. Therefore, people from remote rural areas need to travel to a central regional hospital or FP clinic to get sterilization.   </v>
      </c>
      <c r="N94" s="31"/>
      <c r="O94" s="7"/>
      <c r="P94" s="7" t="str">
        <f>C94</f>
        <v>IUDs, oral contraceptives, sterilization</v>
      </c>
      <c r="Q94" s="31"/>
      <c r="R94" s="31"/>
      <c r="S94" s="31"/>
      <c r="T94" s="20"/>
      <c r="U94" s="75" t="str">
        <f>E94</f>
        <v xml:space="preserve">Currently only ob/gyns can provide FP services. Therefore, people from remote rural areas need to travel to a central regional hospital or FP clinic to get sterilization.   </v>
      </c>
      <c r="V94" s="20"/>
      <c r="W94" s="68"/>
      <c r="X94" s="68"/>
      <c r="Y94" s="69"/>
      <c r="Z94" s="86"/>
    </row>
    <row r="95" spans="1:26" s="143" customFormat="1">
      <c r="A95" s="290"/>
      <c r="B95" s="204" t="s">
        <v>234</v>
      </c>
      <c r="C95" s="650"/>
      <c r="D95" s="688"/>
      <c r="E95" s="678"/>
      <c r="F95" s="681"/>
      <c r="G95" s="689"/>
      <c r="H95" s="690"/>
      <c r="I95" s="593"/>
      <c r="J95" s="40">
        <f>G95</f>
        <v>0</v>
      </c>
      <c r="K95" s="7"/>
      <c r="L95" s="31"/>
      <c r="M95" s="41">
        <f>E95</f>
        <v>0</v>
      </c>
      <c r="N95" s="31"/>
      <c r="O95" s="7"/>
      <c r="P95" s="7">
        <f>C95</f>
        <v>0</v>
      </c>
      <c r="Q95" s="31"/>
      <c r="R95" s="31"/>
      <c r="S95" s="31"/>
      <c r="T95" s="20"/>
      <c r="U95" s="75">
        <f>E95</f>
        <v>0</v>
      </c>
      <c r="V95" s="20"/>
      <c r="W95" s="68"/>
      <c r="X95" s="68"/>
      <c r="Y95" s="69"/>
      <c r="Z95" s="86"/>
    </row>
    <row r="96" spans="1:26" s="143" customFormat="1" ht="15.75" thickBot="1">
      <c r="A96" s="290"/>
      <c r="B96" s="205" t="s">
        <v>235</v>
      </c>
      <c r="C96" s="660"/>
      <c r="D96" s="691"/>
      <c r="E96" s="682"/>
      <c r="F96" s="684"/>
      <c r="G96" s="692"/>
      <c r="H96" s="693"/>
      <c r="I96" s="593"/>
      <c r="J96" s="40">
        <f>G96</f>
        <v>0</v>
      </c>
      <c r="K96" s="7"/>
      <c r="L96" s="31"/>
      <c r="M96" s="41">
        <f>E96</f>
        <v>0</v>
      </c>
      <c r="N96" s="31"/>
      <c r="O96" s="7"/>
      <c r="P96" s="7">
        <f>C96</f>
        <v>0</v>
      </c>
      <c r="Q96" s="31"/>
      <c r="R96" s="31"/>
      <c r="S96" s="31"/>
      <c r="T96" s="20"/>
      <c r="U96" s="75">
        <f>E96</f>
        <v>0</v>
      </c>
      <c r="V96" s="20"/>
      <c r="W96" s="68"/>
      <c r="X96" s="68"/>
      <c r="Y96" s="69"/>
      <c r="Z96" s="86"/>
    </row>
    <row r="97" spans="1:26" s="206" customFormat="1" ht="15.75" thickBot="1">
      <c r="A97" s="694"/>
      <c r="B97" s="695"/>
      <c r="C97" s="695"/>
      <c r="D97" s="695"/>
      <c r="E97" s="695"/>
      <c r="F97" s="695"/>
      <c r="G97" s="695"/>
      <c r="H97" s="696"/>
      <c r="I97" s="24"/>
      <c r="J97" s="47"/>
      <c r="K97" s="23">
        <f>C97</f>
        <v>0</v>
      </c>
      <c r="L97" s="23"/>
      <c r="M97" s="23"/>
      <c r="N97" s="23"/>
      <c r="O97" s="23"/>
      <c r="P97" s="23"/>
      <c r="Q97" s="23"/>
      <c r="R97" s="23"/>
      <c r="S97" s="23"/>
      <c r="T97" s="23"/>
      <c r="U97" s="23"/>
      <c r="V97" s="23"/>
      <c r="W97" s="76"/>
      <c r="X97" s="76"/>
      <c r="Y97" s="77"/>
      <c r="Z97" s="90"/>
    </row>
    <row r="98" spans="1:26" s="143" customFormat="1" ht="45" customHeight="1">
      <c r="A98" s="654" t="s">
        <v>236</v>
      </c>
      <c r="B98" s="655"/>
      <c r="C98" s="655"/>
      <c r="D98" s="207" t="s">
        <v>237</v>
      </c>
      <c r="E98" s="697" t="s">
        <v>238</v>
      </c>
      <c r="F98" s="698"/>
      <c r="G98" s="699"/>
      <c r="H98" s="291"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143" customFormat="1">
      <c r="A99" s="204"/>
      <c r="B99" s="644" t="s">
        <v>240</v>
      </c>
      <c r="C99" s="644"/>
      <c r="D99" s="141" t="s">
        <v>89</v>
      </c>
      <c r="E99" s="678"/>
      <c r="F99" s="679"/>
      <c r="G99" s="681"/>
      <c r="H99" s="271"/>
      <c r="I99" s="11"/>
      <c r="J99" s="40"/>
      <c r="K99" s="7" t="str">
        <f>B99</f>
        <v>a. Unmarried people</v>
      </c>
      <c r="L99" s="31"/>
      <c r="M99" s="41">
        <f>E99</f>
        <v>0</v>
      </c>
      <c r="N99" s="31"/>
      <c r="O99" s="7"/>
      <c r="P99" s="31"/>
      <c r="Q99" s="31"/>
      <c r="R99" s="31"/>
      <c r="S99" s="31"/>
      <c r="T99" s="20"/>
      <c r="U99" s="20"/>
      <c r="V99" s="75">
        <f>E99</f>
        <v>0</v>
      </c>
      <c r="W99" s="68"/>
      <c r="X99" s="68"/>
      <c r="Y99" s="69"/>
      <c r="Z99" s="86"/>
    </row>
    <row r="100" spans="1:26" s="143" customFormat="1">
      <c r="A100" s="204"/>
      <c r="B100" s="644" t="s">
        <v>241</v>
      </c>
      <c r="C100" s="644"/>
      <c r="D100" s="141" t="s">
        <v>89</v>
      </c>
      <c r="E100" s="678"/>
      <c r="F100" s="679"/>
      <c r="G100" s="681"/>
      <c r="H100" s="271"/>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143" customFormat="1" ht="90.75" thickBot="1">
      <c r="A101" s="205"/>
      <c r="B101" s="633" t="s">
        <v>242</v>
      </c>
      <c r="C101" s="633"/>
      <c r="D101" s="292" t="s">
        <v>78</v>
      </c>
      <c r="E101" s="682" t="s">
        <v>595</v>
      </c>
      <c r="F101" s="683"/>
      <c r="G101" s="684"/>
      <c r="H101" s="293" t="s">
        <v>78</v>
      </c>
      <c r="I101" s="11"/>
      <c r="J101" s="40"/>
      <c r="K101" s="7" t="str">
        <f>B101</f>
        <v>c. Other</v>
      </c>
      <c r="L101" s="31"/>
      <c r="M101" s="41" t="str">
        <f>E101</f>
        <v xml:space="preserve">Currently only ob/gyns can provide FP services. Therefore, people from remote rural areas need to travel to a central regional hospital or FP clinic to get an IUD insertion, OC prescription or sterilization.   </v>
      </c>
      <c r="N101" s="31"/>
      <c r="O101" s="7"/>
      <c r="P101" s="31"/>
      <c r="Q101" s="31"/>
      <c r="R101" s="31"/>
      <c r="S101" s="31"/>
      <c r="T101" s="20"/>
      <c r="U101" s="20"/>
      <c r="V101" s="75" t="str">
        <f>E101</f>
        <v xml:space="preserve">Currently only ob/gyns can provide FP services. Therefore, people from remote rural areas need to travel to a central regional hospital or FP clinic to get an IUD insertion, OC prescription or sterilization.   </v>
      </c>
      <c r="W101" s="68"/>
      <c r="X101" s="68"/>
      <c r="Y101" s="69"/>
      <c r="Z101" s="86"/>
    </row>
    <row r="102" spans="1:26" s="208" customFormat="1">
      <c r="A102" s="685"/>
      <c r="B102" s="686"/>
      <c r="C102" s="686"/>
      <c r="D102" s="686"/>
      <c r="E102" s="686"/>
      <c r="F102" s="686"/>
      <c r="G102" s="686"/>
      <c r="H102" s="687"/>
      <c r="I102" s="4"/>
      <c r="J102" s="48"/>
      <c r="K102" s="25">
        <f>C102</f>
        <v>0</v>
      </c>
      <c r="L102" s="49"/>
      <c r="M102" s="49"/>
      <c r="N102" s="49"/>
      <c r="O102" s="25"/>
      <c r="P102" s="49"/>
      <c r="Q102" s="49"/>
      <c r="R102" s="49"/>
      <c r="S102" s="49"/>
      <c r="T102" s="49"/>
      <c r="U102" s="49"/>
      <c r="V102" s="49"/>
      <c r="W102" s="78"/>
      <c r="X102" s="78"/>
      <c r="Y102" s="79"/>
      <c r="Z102" s="86"/>
    </row>
    <row r="103" spans="1:26" s="143" customFormat="1" ht="45" customHeight="1">
      <c r="A103" s="652" t="s">
        <v>243</v>
      </c>
      <c r="B103" s="644"/>
      <c r="C103" s="644"/>
      <c r="D103" s="644"/>
      <c r="E103" s="644"/>
      <c r="F103" s="644"/>
      <c r="G103" s="644"/>
      <c r="H103" s="653"/>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143" customFormat="1" ht="15" customHeight="1">
      <c r="A104" s="204"/>
      <c r="B104" s="644" t="s">
        <v>244</v>
      </c>
      <c r="C104" s="644"/>
      <c r="D104" s="644"/>
      <c r="E104" s="644"/>
      <c r="F104" s="645"/>
      <c r="G104" s="646" t="s">
        <v>89</v>
      </c>
      <c r="H104" s="647"/>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143" customFormat="1" ht="15" customHeight="1">
      <c r="A105" s="204"/>
      <c r="B105" s="644" t="s">
        <v>245</v>
      </c>
      <c r="C105" s="644"/>
      <c r="D105" s="644"/>
      <c r="E105" s="644"/>
      <c r="F105" s="645"/>
      <c r="G105" s="646" t="s">
        <v>89</v>
      </c>
      <c r="H105" s="647"/>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143" customFormat="1" ht="15" customHeight="1">
      <c r="A106" s="204"/>
      <c r="B106" s="644" t="s">
        <v>246</v>
      </c>
      <c r="C106" s="644"/>
      <c r="D106" s="644"/>
      <c r="E106" s="644"/>
      <c r="F106" s="645"/>
      <c r="G106" s="646" t="s">
        <v>96</v>
      </c>
      <c r="H106" s="647"/>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143" customFormat="1">
      <c r="A107" s="204"/>
      <c r="B107" s="191"/>
      <c r="C107" s="192" t="s">
        <v>247</v>
      </c>
      <c r="D107" s="678" t="s">
        <v>96</v>
      </c>
      <c r="E107" s="679"/>
      <c r="F107" s="679"/>
      <c r="G107" s="679"/>
      <c r="H107" s="680"/>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209" customFormat="1" ht="15.75" customHeight="1">
      <c r="A108" s="652" t="s">
        <v>248</v>
      </c>
      <c r="B108" s="644"/>
      <c r="C108" s="644"/>
      <c r="D108" s="644"/>
      <c r="E108" s="644"/>
      <c r="F108" s="644"/>
      <c r="G108" s="644"/>
      <c r="H108" s="653"/>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209" customFormat="1" ht="15.75" customHeight="1">
      <c r="A109" s="294"/>
      <c r="B109" s="644" t="s">
        <v>249</v>
      </c>
      <c r="C109" s="644"/>
      <c r="D109" s="644"/>
      <c r="E109" s="644"/>
      <c r="F109" s="645"/>
      <c r="G109" s="646" t="s">
        <v>89</v>
      </c>
      <c r="H109" s="647"/>
      <c r="I109" s="43"/>
      <c r="J109" s="40" t="str">
        <f t="shared" ref="J109:J120" si="3">G109</f>
        <v>No</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209" customFormat="1" ht="15.75" customHeight="1">
      <c r="A110" s="294"/>
      <c r="B110" s="644" t="s">
        <v>250</v>
      </c>
      <c r="C110" s="644"/>
      <c r="D110" s="644"/>
      <c r="E110" s="644"/>
      <c r="F110" s="645"/>
      <c r="G110" s="646" t="s">
        <v>89</v>
      </c>
      <c r="H110" s="647"/>
      <c r="I110" s="43"/>
      <c r="J110" s="40" t="str">
        <f t="shared" si="3"/>
        <v>No</v>
      </c>
      <c r="K110" s="7"/>
      <c r="L110" s="7"/>
      <c r="M110" s="31"/>
      <c r="N110" s="31"/>
      <c r="O110" s="7"/>
      <c r="P110" s="31"/>
      <c r="Q110" s="1"/>
      <c r="R110" s="31"/>
      <c r="S110" s="32"/>
      <c r="T110" s="2"/>
      <c r="U110" s="2"/>
      <c r="V110" s="2"/>
      <c r="W110" s="57"/>
      <c r="X110" s="57"/>
      <c r="Y110" s="72" t="str">
        <f t="shared" si="4"/>
        <v>b. Progestin-only pills</v>
      </c>
      <c r="Z110" s="92"/>
    </row>
    <row r="111" spans="1:26" s="209" customFormat="1" ht="15.75" customHeight="1">
      <c r="A111" s="294"/>
      <c r="B111" s="644" t="s">
        <v>251</v>
      </c>
      <c r="C111" s="644"/>
      <c r="D111" s="644"/>
      <c r="E111" s="644"/>
      <c r="F111" s="645"/>
      <c r="G111" s="646" t="s">
        <v>89</v>
      </c>
      <c r="H111" s="647"/>
      <c r="I111" s="43"/>
      <c r="J111" s="40" t="str">
        <f t="shared" si="3"/>
        <v>No</v>
      </c>
      <c r="K111" s="7"/>
      <c r="L111" s="7"/>
      <c r="M111" s="31"/>
      <c r="N111" s="31"/>
      <c r="O111" s="7"/>
      <c r="P111" s="31"/>
      <c r="Q111" s="1"/>
      <c r="R111" s="31"/>
      <c r="S111" s="32"/>
      <c r="T111" s="2"/>
      <c r="U111" s="2"/>
      <c r="V111" s="2"/>
      <c r="W111" s="57"/>
      <c r="X111" s="57"/>
      <c r="Y111" s="72" t="str">
        <f t="shared" si="4"/>
        <v>c. Hormonal injections</v>
      </c>
      <c r="Z111" s="92"/>
    </row>
    <row r="112" spans="1:26" s="209" customFormat="1" ht="15.75" customHeight="1">
      <c r="A112" s="294"/>
      <c r="B112" s="644" t="s">
        <v>252</v>
      </c>
      <c r="C112" s="644"/>
      <c r="D112" s="644"/>
      <c r="E112" s="644"/>
      <c r="F112" s="645"/>
      <c r="G112" s="646" t="s">
        <v>89</v>
      </c>
      <c r="H112" s="647"/>
      <c r="I112" s="43"/>
      <c r="J112" s="40" t="str">
        <f t="shared" si="3"/>
        <v>No</v>
      </c>
      <c r="K112" s="7"/>
      <c r="L112" s="7"/>
      <c r="M112" s="31"/>
      <c r="N112" s="31"/>
      <c r="O112" s="7"/>
      <c r="P112" s="31"/>
      <c r="Q112" s="1"/>
      <c r="R112" s="31"/>
      <c r="S112" s="32"/>
      <c r="T112" s="2"/>
      <c r="U112" s="2"/>
      <c r="V112" s="2"/>
      <c r="W112" s="57"/>
      <c r="X112" s="57"/>
      <c r="Y112" s="72" t="str">
        <f t="shared" si="4"/>
        <v>d. Hormonal implants</v>
      </c>
      <c r="Z112" s="92"/>
    </row>
    <row r="113" spans="1:26" s="209" customFormat="1" ht="15.75" customHeight="1">
      <c r="A113" s="294"/>
      <c r="B113" s="644" t="s">
        <v>253</v>
      </c>
      <c r="C113" s="644"/>
      <c r="D113" s="644"/>
      <c r="E113" s="644"/>
      <c r="F113" s="645"/>
      <c r="G113" s="646" t="s">
        <v>89</v>
      </c>
      <c r="H113" s="647"/>
      <c r="I113" s="43"/>
      <c r="J113" s="40" t="str">
        <f t="shared" si="3"/>
        <v>No</v>
      </c>
      <c r="K113" s="7"/>
      <c r="L113" s="7"/>
      <c r="M113" s="31"/>
      <c r="N113" s="31"/>
      <c r="O113" s="7"/>
      <c r="P113" s="31"/>
      <c r="Q113" s="1"/>
      <c r="R113" s="31"/>
      <c r="S113" s="32"/>
      <c r="T113" s="2"/>
      <c r="U113" s="2"/>
      <c r="V113" s="2"/>
      <c r="W113" s="57"/>
      <c r="X113" s="57"/>
      <c r="Y113" s="72" t="str">
        <f t="shared" si="4"/>
        <v>e. Intrauterine devices (IUDs)</v>
      </c>
      <c r="Z113" s="92"/>
    </row>
    <row r="114" spans="1:26" s="209" customFormat="1" ht="15.75" customHeight="1">
      <c r="A114" s="294"/>
      <c r="B114" s="644" t="s">
        <v>207</v>
      </c>
      <c r="C114" s="644"/>
      <c r="D114" s="644"/>
      <c r="E114" s="644"/>
      <c r="F114" s="645"/>
      <c r="G114" s="646" t="s">
        <v>89</v>
      </c>
      <c r="H114" s="647"/>
      <c r="I114" s="43"/>
      <c r="J114" s="40" t="str">
        <f t="shared" si="3"/>
        <v>No</v>
      </c>
      <c r="K114" s="7"/>
      <c r="L114" s="7"/>
      <c r="M114" s="31"/>
      <c r="N114" s="31"/>
      <c r="O114" s="7"/>
      <c r="P114" s="31"/>
      <c r="Q114" s="1"/>
      <c r="R114" s="31"/>
      <c r="S114" s="32"/>
      <c r="T114" s="2"/>
      <c r="U114" s="2"/>
      <c r="V114" s="2"/>
      <c r="W114" s="57"/>
      <c r="X114" s="57"/>
      <c r="Y114" s="72" t="str">
        <f t="shared" si="4"/>
        <v>f. Male condoms</v>
      </c>
      <c r="Z114" s="92"/>
    </row>
    <row r="115" spans="1:26" s="209" customFormat="1" ht="15.75" customHeight="1">
      <c r="A115" s="294"/>
      <c r="B115" s="644" t="s">
        <v>208</v>
      </c>
      <c r="C115" s="644"/>
      <c r="D115" s="644"/>
      <c r="E115" s="644"/>
      <c r="F115" s="645"/>
      <c r="G115" s="646" t="s">
        <v>89</v>
      </c>
      <c r="H115" s="647"/>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209" customFormat="1" ht="15.75" customHeight="1">
      <c r="A116" s="294"/>
      <c r="B116" s="644" t="s">
        <v>254</v>
      </c>
      <c r="C116" s="644"/>
      <c r="D116" s="644"/>
      <c r="E116" s="644"/>
      <c r="F116" s="645"/>
      <c r="G116" s="646" t="s">
        <v>89</v>
      </c>
      <c r="H116" s="647"/>
      <c r="I116" s="43"/>
      <c r="J116" s="40" t="str">
        <f t="shared" si="3"/>
        <v>No</v>
      </c>
      <c r="K116" s="7"/>
      <c r="L116" s="7"/>
      <c r="M116" s="31"/>
      <c r="N116" s="31"/>
      <c r="O116" s="7"/>
      <c r="P116" s="31"/>
      <c r="Q116" s="1"/>
      <c r="R116" s="31"/>
      <c r="S116" s="32"/>
      <c r="T116" s="2"/>
      <c r="U116" s="2"/>
      <c r="V116" s="2"/>
      <c r="W116" s="57"/>
      <c r="X116" s="57"/>
      <c r="Y116" s="72" t="str">
        <f t="shared" si="4"/>
        <v>h. Emergency contraceptive pills</v>
      </c>
      <c r="Z116" s="92"/>
    </row>
    <row r="117" spans="1:26" s="209" customFormat="1" ht="15.75" customHeight="1">
      <c r="A117" s="294"/>
      <c r="B117" s="644" t="s">
        <v>255</v>
      </c>
      <c r="C117" s="644"/>
      <c r="D117" s="644"/>
      <c r="E117" s="644"/>
      <c r="F117" s="645"/>
      <c r="G117" s="646" t="s">
        <v>89</v>
      </c>
      <c r="H117" s="647"/>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209" customFormat="1" ht="15.75" customHeight="1">
      <c r="A118" s="294"/>
      <c r="B118" s="644" t="s">
        <v>256</v>
      </c>
      <c r="C118" s="644"/>
      <c r="D118" s="644"/>
      <c r="E118" s="644"/>
      <c r="F118" s="645"/>
      <c r="G118" s="646" t="s">
        <v>89</v>
      </c>
      <c r="H118" s="647"/>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209" customFormat="1" ht="15.75">
      <c r="A119" s="294"/>
      <c r="B119" s="565"/>
      <c r="C119" s="644" t="s">
        <v>257</v>
      </c>
      <c r="D119" s="644"/>
      <c r="E119" s="645"/>
      <c r="F119" s="668" t="s">
        <v>96</v>
      </c>
      <c r="G119" s="669"/>
      <c r="H119" s="670"/>
      <c r="I119" s="43"/>
      <c r="J119" s="40">
        <f t="shared" si="3"/>
        <v>0</v>
      </c>
      <c r="K119" s="7"/>
      <c r="L119" s="7"/>
      <c r="M119" s="31"/>
      <c r="N119" s="31"/>
      <c r="O119" s="7"/>
      <c r="P119" s="31"/>
      <c r="Q119" s="1"/>
      <c r="R119" s="7">
        <f>B119</f>
        <v>0</v>
      </c>
      <c r="S119" s="32"/>
      <c r="T119" s="2"/>
      <c r="U119" s="2"/>
      <c r="V119" s="2"/>
      <c r="W119" s="57"/>
      <c r="X119" s="57"/>
      <c r="Y119" s="1"/>
      <c r="Z119" s="92"/>
    </row>
    <row r="120" spans="1:26" s="209" customFormat="1" ht="15.75">
      <c r="A120" s="671" t="s">
        <v>258</v>
      </c>
      <c r="B120" s="672"/>
      <c r="C120" s="672"/>
      <c r="D120" s="673"/>
      <c r="E120" s="674"/>
      <c r="F120" s="675">
        <v>2011</v>
      </c>
      <c r="G120" s="676"/>
      <c r="H120" s="677"/>
      <c r="I120" s="43"/>
      <c r="J120" s="40">
        <f t="shared" si="3"/>
        <v>0</v>
      </c>
      <c r="K120" s="7"/>
      <c r="L120" s="7"/>
      <c r="M120" s="31"/>
      <c r="N120" s="31"/>
      <c r="O120" s="7"/>
      <c r="P120" s="31"/>
      <c r="Q120" s="1"/>
      <c r="R120" s="7">
        <f>B120</f>
        <v>0</v>
      </c>
      <c r="S120" s="32"/>
      <c r="T120" s="2"/>
      <c r="U120" s="2"/>
      <c r="V120" s="2"/>
      <c r="W120" s="57"/>
      <c r="X120" s="57"/>
      <c r="Y120" s="1"/>
      <c r="Z120" s="92"/>
    </row>
    <row r="121" spans="1:26" s="209" customFormat="1" ht="22.5" customHeight="1">
      <c r="A121" s="652" t="s">
        <v>259</v>
      </c>
      <c r="B121" s="644"/>
      <c r="C121" s="645"/>
      <c r="D121" s="649" t="s">
        <v>596</v>
      </c>
      <c r="E121" s="650"/>
      <c r="F121" s="650"/>
      <c r="G121" s="650"/>
      <c r="H121" s="651"/>
      <c r="I121" s="43"/>
      <c r="J121" s="30"/>
      <c r="K121" s="7" t="str">
        <f>A121</f>
        <v xml:space="preserve">D10. Name of the list(s)
</v>
      </c>
      <c r="L121" s="7"/>
      <c r="M121" s="31"/>
      <c r="N121" s="31"/>
      <c r="O121" s="7" t="str">
        <f>D121</f>
        <v>Essential Drug List</v>
      </c>
      <c r="P121" s="31"/>
      <c r="Q121" s="1"/>
      <c r="R121" s="31"/>
      <c r="S121" s="32"/>
      <c r="T121" s="2"/>
      <c r="U121" s="2"/>
      <c r="V121" s="2"/>
      <c r="W121" s="57"/>
      <c r="X121" s="57"/>
      <c r="Y121" s="1"/>
      <c r="Z121" s="92"/>
    </row>
    <row r="122" spans="1:26" s="209" customFormat="1" ht="34.5" customHeight="1">
      <c r="A122" s="652" t="s">
        <v>260</v>
      </c>
      <c r="B122" s="644"/>
      <c r="C122" s="645"/>
      <c r="D122" s="649"/>
      <c r="E122" s="650"/>
      <c r="F122" s="650"/>
      <c r="G122" s="650"/>
      <c r="H122" s="651"/>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143" customFormat="1" ht="21.75" customHeight="1">
      <c r="A123" s="652" t="s">
        <v>261</v>
      </c>
      <c r="B123" s="644"/>
      <c r="C123" s="644"/>
      <c r="D123" s="644"/>
      <c r="E123" s="644"/>
      <c r="F123" s="644"/>
      <c r="G123" s="644"/>
      <c r="H123" s="653"/>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209" customFormat="1" ht="30.75" customHeight="1">
      <c r="A124" s="295"/>
      <c r="B124" s="664" t="s">
        <v>262</v>
      </c>
      <c r="C124" s="1100"/>
      <c r="D124" s="1100"/>
      <c r="E124" s="1101"/>
      <c r="F124" s="665">
        <v>2003</v>
      </c>
      <c r="G124" s="666"/>
      <c r="H124" s="667"/>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209" customFormat="1" ht="15.75" customHeight="1">
      <c r="A125" s="294"/>
      <c r="B125" s="644" t="s">
        <v>263</v>
      </c>
      <c r="C125" s="644"/>
      <c r="D125" s="644"/>
      <c r="E125" s="644"/>
      <c r="F125" s="645"/>
      <c r="G125" s="646" t="s">
        <v>78</v>
      </c>
      <c r="H125" s="647"/>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209" customFormat="1" ht="15.75" customHeight="1">
      <c r="A126" s="294"/>
      <c r="B126" s="644" t="s">
        <v>264</v>
      </c>
      <c r="C126" s="644"/>
      <c r="D126" s="644"/>
      <c r="E126" s="644"/>
      <c r="F126" s="645"/>
      <c r="G126" s="646" t="s">
        <v>78</v>
      </c>
      <c r="H126" s="647"/>
      <c r="I126" s="43"/>
      <c r="J126" s="40" t="str">
        <f>G126</f>
        <v>Yes</v>
      </c>
      <c r="K126" s="7"/>
      <c r="L126" s="7"/>
      <c r="M126" s="31"/>
      <c r="N126" s="31"/>
      <c r="O126" s="7"/>
      <c r="P126" s="31"/>
      <c r="Q126" s="1"/>
      <c r="R126" s="31"/>
      <c r="S126" s="32"/>
      <c r="T126" s="2"/>
      <c r="U126" s="2"/>
      <c r="V126" s="2"/>
      <c r="W126" s="57"/>
      <c r="X126" s="57"/>
      <c r="Y126" s="72" t="str">
        <f>B126</f>
        <v>c. Is contraceptive security included in the PRSP?</v>
      </c>
      <c r="Z126" s="92"/>
    </row>
    <row r="127" spans="1:26" s="209" customFormat="1" ht="15.75" customHeight="1">
      <c r="A127" s="294"/>
      <c r="B127" s="644" t="s">
        <v>265</v>
      </c>
      <c r="C127" s="644"/>
      <c r="D127" s="644"/>
      <c r="E127" s="644"/>
      <c r="F127" s="645"/>
      <c r="G127" s="646" t="s">
        <v>89</v>
      </c>
      <c r="H127" s="647"/>
      <c r="I127" s="43"/>
      <c r="J127" s="40" t="str">
        <f>G127</f>
        <v>No</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209" customFormat="1" ht="15.75" customHeight="1">
      <c r="A128" s="294"/>
      <c r="B128" s="644" t="s">
        <v>266</v>
      </c>
      <c r="C128" s="644"/>
      <c r="D128" s="644"/>
      <c r="E128" s="644"/>
      <c r="F128" s="645"/>
      <c r="G128" s="646" t="s">
        <v>89</v>
      </c>
      <c r="H128" s="647"/>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209" customFormat="1" ht="39.75" customHeight="1" thickBot="1">
      <c r="A129" s="204" t="s">
        <v>267</v>
      </c>
      <c r="B129" s="644" t="s">
        <v>268</v>
      </c>
      <c r="C129" s="645"/>
      <c r="D129" s="659" t="s">
        <v>597</v>
      </c>
      <c r="E129" s="660"/>
      <c r="F129" s="660"/>
      <c r="G129" s="660"/>
      <c r="H129" s="661"/>
      <c r="I129" s="43"/>
      <c r="J129" s="30"/>
      <c r="K129" s="7" t="str">
        <f>B129</f>
        <v>f. Notes about the Poverty Reduction Strategy Paper</v>
      </c>
      <c r="L129" s="7"/>
      <c r="M129" s="31"/>
      <c r="N129" s="31"/>
      <c r="O129" s="7" t="str">
        <f>D129</f>
        <v>Improving the system of delivering high quality contraceptives and medicines was a "measure and action" but not an indicator.</v>
      </c>
      <c r="P129" s="31"/>
      <c r="Q129" s="1"/>
      <c r="R129" s="31"/>
      <c r="S129" s="32"/>
      <c r="T129" s="2"/>
      <c r="U129" s="2"/>
      <c r="V129" s="2"/>
      <c r="W129" s="57"/>
      <c r="X129" s="57"/>
      <c r="Y129" s="1"/>
      <c r="Z129" s="92"/>
    </row>
    <row r="130" spans="1:26" s="143" customFormat="1" ht="16.5" customHeight="1" thickBot="1">
      <c r="A130" s="662" t="s">
        <v>269</v>
      </c>
      <c r="B130" s="663"/>
      <c r="C130" s="663"/>
      <c r="D130" s="663"/>
      <c r="E130" s="663"/>
      <c r="F130" s="663"/>
      <c r="G130" s="663"/>
      <c r="H130" s="296"/>
      <c r="I130" s="16"/>
      <c r="J130" s="40"/>
      <c r="K130" s="7"/>
      <c r="L130" s="31"/>
      <c r="M130" s="31"/>
      <c r="N130" s="31"/>
      <c r="O130" s="7"/>
      <c r="P130" s="31"/>
      <c r="Q130" s="31"/>
      <c r="R130" s="31"/>
      <c r="S130" s="31"/>
      <c r="T130" s="20"/>
      <c r="U130" s="20"/>
      <c r="V130" s="20"/>
      <c r="W130" s="68"/>
      <c r="X130" s="68"/>
      <c r="Y130" s="69"/>
      <c r="Z130" s="86"/>
    </row>
    <row r="131" spans="1:26" s="143" customFormat="1" ht="30" customHeight="1">
      <c r="A131" s="654" t="s">
        <v>270</v>
      </c>
      <c r="B131" s="655"/>
      <c r="C131" s="655"/>
      <c r="D131" s="655"/>
      <c r="E131" s="655"/>
      <c r="F131" s="656"/>
      <c r="G131" s="657" t="s">
        <v>96</v>
      </c>
      <c r="H131" s="658"/>
      <c r="I131" s="599"/>
      <c r="J131" s="40" t="str">
        <f>G131</f>
        <v>N/A</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143" customFormat="1" ht="45">
      <c r="A132" s="652" t="s">
        <v>1561</v>
      </c>
      <c r="B132" s="644"/>
      <c r="C132" s="644"/>
      <c r="D132" s="644"/>
      <c r="E132" s="644"/>
      <c r="F132" s="644"/>
      <c r="G132" s="644"/>
      <c r="H132" s="653"/>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143" customFormat="1" ht="15" customHeight="1">
      <c r="A133" s="566"/>
      <c r="B133" s="644" t="s">
        <v>249</v>
      </c>
      <c r="C133" s="644"/>
      <c r="D133" s="644"/>
      <c r="E133" s="644"/>
      <c r="F133" s="645"/>
      <c r="G133" s="646" t="s">
        <v>96</v>
      </c>
      <c r="H133" s="647"/>
      <c r="I133" s="599"/>
      <c r="J133" s="40" t="str">
        <f t="shared" ref="J133:J141" si="5">G133</f>
        <v>N/A</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143" customFormat="1" ht="15" customHeight="1">
      <c r="A134" s="569"/>
      <c r="B134" s="644" t="s">
        <v>250</v>
      </c>
      <c r="C134" s="644"/>
      <c r="D134" s="644"/>
      <c r="E134" s="644"/>
      <c r="F134" s="645"/>
      <c r="G134" s="646" t="s">
        <v>96</v>
      </c>
      <c r="H134" s="647"/>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143" customFormat="1" ht="15" customHeight="1">
      <c r="A135" s="566"/>
      <c r="B135" s="644" t="s">
        <v>251</v>
      </c>
      <c r="C135" s="644"/>
      <c r="D135" s="644"/>
      <c r="E135" s="644"/>
      <c r="F135" s="645"/>
      <c r="G135" s="646" t="s">
        <v>96</v>
      </c>
      <c r="H135" s="647"/>
      <c r="I135" s="599"/>
      <c r="J135" s="40" t="str">
        <f t="shared" si="5"/>
        <v>N/A</v>
      </c>
      <c r="K135" s="7"/>
      <c r="L135" s="31"/>
      <c r="M135" s="31"/>
      <c r="N135" s="31"/>
      <c r="O135" s="31"/>
      <c r="P135" s="31"/>
      <c r="Q135" s="31"/>
      <c r="R135" s="31"/>
      <c r="S135" s="31"/>
      <c r="T135" s="20"/>
      <c r="U135" s="20"/>
      <c r="V135" s="20"/>
      <c r="W135" s="68"/>
      <c r="X135" s="68"/>
      <c r="Y135" s="72" t="str">
        <f t="shared" si="6"/>
        <v>c. Hormonal injections</v>
      </c>
      <c r="Z135" s="86"/>
    </row>
    <row r="136" spans="1:26" s="143" customFormat="1" ht="15" customHeight="1">
      <c r="A136" s="566"/>
      <c r="B136" s="644" t="s">
        <v>252</v>
      </c>
      <c r="C136" s="644"/>
      <c r="D136" s="644"/>
      <c r="E136" s="644"/>
      <c r="F136" s="645"/>
      <c r="G136" s="646" t="s">
        <v>96</v>
      </c>
      <c r="H136" s="647"/>
      <c r="I136" s="599"/>
      <c r="J136" s="40" t="str">
        <f t="shared" si="5"/>
        <v>N/A</v>
      </c>
      <c r="K136" s="7"/>
      <c r="L136" s="31"/>
      <c r="M136" s="31"/>
      <c r="N136" s="31"/>
      <c r="O136" s="31"/>
      <c r="P136" s="31"/>
      <c r="Q136" s="31"/>
      <c r="R136" s="31"/>
      <c r="S136" s="31"/>
      <c r="T136" s="20"/>
      <c r="U136" s="20"/>
      <c r="V136" s="20"/>
      <c r="W136" s="68"/>
      <c r="X136" s="68"/>
      <c r="Y136" s="72" t="str">
        <f t="shared" si="6"/>
        <v>d. Hormonal implants</v>
      </c>
      <c r="Z136" s="86"/>
    </row>
    <row r="137" spans="1:26" s="143" customFormat="1" ht="15" customHeight="1">
      <c r="A137" s="566"/>
      <c r="B137" s="644" t="s">
        <v>253</v>
      </c>
      <c r="C137" s="644"/>
      <c r="D137" s="644"/>
      <c r="E137" s="644"/>
      <c r="F137" s="645"/>
      <c r="G137" s="646" t="s">
        <v>96</v>
      </c>
      <c r="H137" s="647"/>
      <c r="I137" s="599"/>
      <c r="J137" s="40" t="str">
        <f t="shared" si="5"/>
        <v>N/A</v>
      </c>
      <c r="K137" s="7"/>
      <c r="L137" s="31"/>
      <c r="M137" s="31"/>
      <c r="N137" s="31"/>
      <c r="O137" s="31"/>
      <c r="P137" s="31"/>
      <c r="Q137" s="31"/>
      <c r="R137" s="31"/>
      <c r="S137" s="31"/>
      <c r="T137" s="20"/>
      <c r="U137" s="20"/>
      <c r="V137" s="20"/>
      <c r="W137" s="68"/>
      <c r="X137" s="68"/>
      <c r="Y137" s="72" t="str">
        <f t="shared" si="6"/>
        <v>e. Intrauterine devices (IUDs)</v>
      </c>
      <c r="Z137" s="86"/>
    </row>
    <row r="138" spans="1:26" s="143" customFormat="1" ht="15" customHeight="1">
      <c r="A138" s="566"/>
      <c r="B138" s="644" t="s">
        <v>207</v>
      </c>
      <c r="C138" s="644"/>
      <c r="D138" s="644"/>
      <c r="E138" s="644"/>
      <c r="F138" s="645"/>
      <c r="G138" s="646" t="s">
        <v>96</v>
      </c>
      <c r="H138" s="647"/>
      <c r="I138" s="599"/>
      <c r="J138" s="40" t="str">
        <f t="shared" si="5"/>
        <v>N/A</v>
      </c>
      <c r="K138" s="7"/>
      <c r="L138" s="31"/>
      <c r="M138" s="31"/>
      <c r="N138" s="31"/>
      <c r="O138" s="31"/>
      <c r="P138" s="31"/>
      <c r="Q138" s="31"/>
      <c r="R138" s="31"/>
      <c r="S138" s="31"/>
      <c r="T138" s="20"/>
      <c r="U138" s="20"/>
      <c r="V138" s="20"/>
      <c r="W138" s="68"/>
      <c r="X138" s="68"/>
      <c r="Y138" s="72" t="str">
        <f t="shared" si="6"/>
        <v>f. Male condoms</v>
      </c>
      <c r="Z138" s="86"/>
    </row>
    <row r="139" spans="1:26" s="143" customFormat="1" ht="15" customHeight="1">
      <c r="A139" s="566"/>
      <c r="B139" s="644" t="s">
        <v>208</v>
      </c>
      <c r="C139" s="644"/>
      <c r="D139" s="644"/>
      <c r="E139" s="644"/>
      <c r="F139" s="645"/>
      <c r="G139" s="646" t="s">
        <v>96</v>
      </c>
      <c r="H139" s="647"/>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143" customFormat="1" ht="15" customHeight="1">
      <c r="A140" s="566"/>
      <c r="B140" s="644" t="s">
        <v>254</v>
      </c>
      <c r="C140" s="644"/>
      <c r="D140" s="644"/>
      <c r="E140" s="644"/>
      <c r="F140" s="645"/>
      <c r="G140" s="646" t="s">
        <v>96</v>
      </c>
      <c r="H140" s="647"/>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143" customFormat="1" ht="15" customHeight="1">
      <c r="A141" s="566"/>
      <c r="B141" s="644" t="s">
        <v>255</v>
      </c>
      <c r="C141" s="644"/>
      <c r="D141" s="644"/>
      <c r="E141" s="644"/>
      <c r="F141" s="645"/>
      <c r="G141" s="646" t="s">
        <v>96</v>
      </c>
      <c r="H141" s="647"/>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143" customFormat="1" ht="30">
      <c r="A142" s="566"/>
      <c r="B142" s="644" t="s">
        <v>272</v>
      </c>
      <c r="C142" s="644"/>
      <c r="D142" s="644"/>
      <c r="E142" s="644"/>
      <c r="F142" s="649" t="s">
        <v>96</v>
      </c>
      <c r="G142" s="650"/>
      <c r="H142" s="651"/>
      <c r="I142" s="599"/>
      <c r="J142" s="40"/>
      <c r="K142" s="7"/>
      <c r="L142" s="31"/>
      <c r="M142" s="7"/>
      <c r="N142" s="31"/>
      <c r="O142" s="31"/>
      <c r="P142" s="31"/>
      <c r="Q142" s="7" t="str">
        <f>F142</f>
        <v>N/A</v>
      </c>
      <c r="R142" s="7" t="str">
        <f>B142</f>
        <v xml:space="preserve">j. Time period of reports reviewed
(mm/yy - mm/yy) (for example, reports from 1/11-12/11) </v>
      </c>
      <c r="S142" s="31"/>
      <c r="T142" s="20"/>
      <c r="U142" s="20"/>
      <c r="V142" s="20"/>
      <c r="W142" s="68"/>
      <c r="X142" s="68"/>
      <c r="Y142" s="69"/>
      <c r="Z142" s="86"/>
    </row>
    <row r="143" spans="1:26" s="143" customFormat="1" ht="45">
      <c r="A143" s="204"/>
      <c r="B143" s="644" t="s">
        <v>273</v>
      </c>
      <c r="C143" s="644"/>
      <c r="D143" s="644"/>
      <c r="E143" s="644"/>
      <c r="F143" s="649" t="s">
        <v>96</v>
      </c>
      <c r="G143" s="650"/>
      <c r="H143" s="651"/>
      <c r="I143" s="599"/>
      <c r="J143" s="40"/>
      <c r="K143" s="7"/>
      <c r="L143" s="7"/>
      <c r="M143" s="31"/>
      <c r="N143" s="31"/>
      <c r="O143" s="31"/>
      <c r="P143" s="31"/>
      <c r="Q143" s="7" t="str">
        <f>F143</f>
        <v>N/A</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143" customFormat="1">
      <c r="A144" s="652" t="s">
        <v>1562</v>
      </c>
      <c r="B144" s="644"/>
      <c r="C144" s="644"/>
      <c r="D144" s="644"/>
      <c r="E144" s="644"/>
      <c r="F144" s="644"/>
      <c r="G144" s="644"/>
      <c r="H144" s="653"/>
      <c r="I144" s="598"/>
      <c r="J144" s="36"/>
      <c r="K144" s="7"/>
      <c r="L144" s="31"/>
      <c r="M144" s="31"/>
      <c r="N144" s="31"/>
      <c r="O144" s="7"/>
      <c r="P144" s="31"/>
      <c r="Q144" s="31"/>
      <c r="R144" s="31"/>
      <c r="S144" s="31"/>
      <c r="T144" s="20"/>
      <c r="U144" s="20"/>
      <c r="V144" s="20"/>
      <c r="W144" s="68"/>
      <c r="X144" s="68"/>
      <c r="Y144" s="69"/>
      <c r="Z144" s="86"/>
    </row>
    <row r="145" spans="1:26" s="143" customFormat="1" ht="15" customHeight="1">
      <c r="A145" s="566"/>
      <c r="B145" s="644" t="s">
        <v>275</v>
      </c>
      <c r="C145" s="644"/>
      <c r="D145" s="644"/>
      <c r="E145" s="644"/>
      <c r="F145" s="645"/>
      <c r="G145" s="646" t="s">
        <v>96</v>
      </c>
      <c r="H145" s="647"/>
      <c r="I145" s="599"/>
      <c r="J145" s="40" t="str">
        <f>G145</f>
        <v>N/A</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210" customFormat="1" ht="15.75" customHeight="1" thickBot="1">
      <c r="A146" s="568"/>
      <c r="B146" s="633" t="s">
        <v>276</v>
      </c>
      <c r="C146" s="633"/>
      <c r="D146" s="633"/>
      <c r="E146" s="633"/>
      <c r="F146" s="634"/>
      <c r="G146" s="646" t="s">
        <v>96</v>
      </c>
      <c r="H146" s="647"/>
      <c r="I146" s="50"/>
      <c r="J146" s="80" t="str">
        <f>G146</f>
        <v>N/A</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143" customFormat="1" ht="60.75" thickBot="1">
      <c r="A147" s="637" t="s">
        <v>277</v>
      </c>
      <c r="B147" s="638"/>
      <c r="C147" s="639"/>
      <c r="D147" s="640" t="s">
        <v>598</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There is a need for stronger government commitment towards the advancement of FP efforts in the country, including public sector contraception procurement.</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19"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02"/>
      <c r="B152" s="1103"/>
      <c r="C152" s="1103"/>
      <c r="D152" s="1103"/>
      <c r="E152" s="1103"/>
      <c r="F152" s="1103"/>
      <c r="G152" s="1104"/>
      <c r="H152" s="1105"/>
      <c r="I152" s="31"/>
      <c r="O152" s="7"/>
      <c r="Y152" s="1074"/>
      <c r="Z152" s="1075"/>
    </row>
    <row r="153" spans="1:26">
      <c r="A153" s="1106"/>
      <c r="B153" s="1106"/>
      <c r="C153" s="1076"/>
      <c r="D153" s="1076"/>
      <c r="E153" s="1076"/>
      <c r="F153" s="1076"/>
      <c r="G153" s="1107"/>
      <c r="H153" s="1066"/>
      <c r="I153" s="31"/>
      <c r="Y153" s="1074"/>
      <c r="Z153" s="1075"/>
    </row>
    <row r="154" spans="1:26">
      <c r="A154" s="1106"/>
      <c r="B154" s="1106"/>
      <c r="C154" s="1076"/>
      <c r="D154" s="1076"/>
      <c r="E154" s="1076"/>
      <c r="F154" s="1076"/>
      <c r="G154" s="1107"/>
      <c r="H154" s="1066"/>
      <c r="I154" s="31"/>
      <c r="Y154" s="1074"/>
      <c r="Z154" s="1075"/>
    </row>
    <row r="155" spans="1:26">
      <c r="A155" s="1106"/>
      <c r="B155" s="1106"/>
      <c r="C155" s="1076"/>
      <c r="D155" s="1076"/>
      <c r="E155" s="1076"/>
      <c r="F155" s="1076"/>
      <c r="G155" s="1107"/>
      <c r="H155" s="1066"/>
      <c r="I155" s="31"/>
      <c r="Y155" s="1074"/>
      <c r="Z155" s="1075"/>
    </row>
    <row r="156" spans="1:26">
      <c r="A156" s="1106"/>
      <c r="B156" s="1106"/>
      <c r="C156" s="1076"/>
      <c r="D156" s="1076"/>
      <c r="E156" s="1076"/>
      <c r="F156" s="1076"/>
      <c r="G156" s="1107"/>
      <c r="H156" s="1066"/>
      <c r="I156" s="31"/>
      <c r="Y156" s="1074"/>
      <c r="Z156" s="1075"/>
    </row>
    <row r="157" spans="1:26">
      <c r="A157" s="1106"/>
      <c r="B157" s="1106"/>
      <c r="C157" s="1076"/>
      <c r="D157" s="1076"/>
      <c r="E157" s="1076"/>
      <c r="F157" s="1076"/>
      <c r="G157" s="1107"/>
      <c r="H157" s="1066"/>
      <c r="I157" s="31"/>
      <c r="Y157" s="1074"/>
      <c r="Z157" s="1075"/>
    </row>
    <row r="158" spans="1:26">
      <c r="A158" s="1106"/>
      <c r="B158" s="1106"/>
      <c r="C158" s="1076"/>
      <c r="D158" s="1076"/>
      <c r="E158" s="1076"/>
      <c r="F158" s="1076"/>
      <c r="G158" s="1107"/>
      <c r="H158" s="1066"/>
      <c r="I158" s="31"/>
      <c r="Y158" s="1074"/>
      <c r="Z158" s="1075"/>
    </row>
    <row r="159" spans="1:26">
      <c r="A159" s="1106"/>
      <c r="B159" s="1106"/>
      <c r="C159" s="1076"/>
      <c r="D159" s="1076"/>
      <c r="E159" s="1076"/>
      <c r="F159" s="1076"/>
      <c r="G159" s="1107"/>
      <c r="H159" s="1066"/>
      <c r="I159" s="31"/>
      <c r="Y159" s="1074"/>
      <c r="Z159" s="1075"/>
    </row>
    <row r="160" spans="1:26">
      <c r="A160" s="1106"/>
      <c r="B160" s="1106"/>
      <c r="C160" s="1076"/>
      <c r="D160" s="1076"/>
      <c r="E160" s="1076"/>
      <c r="F160" s="1076"/>
      <c r="G160" s="1107"/>
      <c r="H160" s="1066"/>
      <c r="I160" s="31"/>
      <c r="Y160" s="1074"/>
      <c r="Z160" s="1075"/>
    </row>
    <row r="161" spans="1:134">
      <c r="A161" s="1106"/>
      <c r="B161" s="1106"/>
      <c r="C161" s="1076"/>
      <c r="D161" s="1076"/>
      <c r="E161" s="1076"/>
      <c r="F161" s="1076"/>
      <c r="G161" s="1107"/>
      <c r="H161" s="1066"/>
      <c r="I161" s="31"/>
      <c r="Y161" s="1074"/>
      <c r="Z161" s="1075"/>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row>
    <row r="162" spans="1:134">
      <c r="A162" s="1106"/>
      <c r="B162" s="1106"/>
      <c r="C162" s="1076"/>
      <c r="D162" s="1076"/>
      <c r="E162" s="1076"/>
      <c r="F162" s="1076"/>
      <c r="G162" s="1107"/>
      <c r="H162" s="1066"/>
      <c r="I162" s="31"/>
      <c r="Y162" s="1074"/>
      <c r="Z162" s="1075"/>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row>
    <row r="163" spans="1:134">
      <c r="A163" s="1106"/>
      <c r="B163" s="1106"/>
      <c r="C163" s="1076"/>
      <c r="D163" s="1076"/>
      <c r="E163" s="1076"/>
      <c r="F163" s="1076"/>
      <c r="G163" s="1107"/>
      <c r="H163" s="1066"/>
      <c r="I163" s="31"/>
      <c r="Y163" s="1074"/>
      <c r="Z163" s="1075"/>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row>
    <row r="164" spans="1:134">
      <c r="A164" s="1106"/>
      <c r="B164" s="1106"/>
      <c r="C164" s="1076"/>
      <c r="D164" s="1076"/>
      <c r="E164" s="1076"/>
      <c r="F164" s="1076"/>
      <c r="G164" s="1107"/>
      <c r="H164" s="1066"/>
      <c r="I164" s="31"/>
      <c r="Y164" s="1074"/>
      <c r="Z164" s="1075"/>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row>
    <row r="165" spans="1:134">
      <c r="A165" s="1106"/>
      <c r="B165" s="1106"/>
      <c r="C165" s="1076"/>
      <c r="D165" s="1076"/>
      <c r="E165" s="1076"/>
      <c r="F165" s="1076"/>
      <c r="G165" s="1107"/>
      <c r="H165" s="1066"/>
      <c r="I165" s="31"/>
      <c r="Y165" s="1074"/>
      <c r="Z165" s="1075"/>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row>
    <row r="166" spans="1:134" s="170" customFormat="1">
      <c r="A166" s="1106"/>
      <c r="B166" s="1106"/>
      <c r="C166" s="1106"/>
      <c r="D166" s="1106"/>
      <c r="E166" s="1106"/>
      <c r="F166" s="1106"/>
      <c r="G166" s="1107"/>
      <c r="H166" s="1066"/>
      <c r="I166" s="31"/>
      <c r="J166" s="35"/>
      <c r="K166" s="7"/>
      <c r="L166" s="31"/>
      <c r="M166" s="31"/>
      <c r="N166" s="31"/>
      <c r="O166" s="31"/>
      <c r="P166" s="31"/>
      <c r="Q166" s="31"/>
      <c r="R166" s="31"/>
      <c r="S166" s="32"/>
      <c r="T166" s="2"/>
      <c r="U166" s="2"/>
      <c r="V166" s="2"/>
      <c r="W166" s="57"/>
      <c r="X166" s="57"/>
      <c r="Y166" s="1074"/>
      <c r="Z166" s="1075"/>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row>
    <row r="167" spans="1:134" s="170" customFormat="1">
      <c r="A167" s="1106"/>
      <c r="B167" s="1106"/>
      <c r="C167" s="1106"/>
      <c r="D167" s="1106"/>
      <c r="E167" s="1106"/>
      <c r="F167" s="1106"/>
      <c r="G167" s="1107"/>
      <c r="H167" s="1066"/>
      <c r="I167" s="31"/>
      <c r="J167" s="35"/>
      <c r="K167" s="7"/>
      <c r="L167" s="31"/>
      <c r="M167" s="31"/>
      <c r="N167" s="31"/>
      <c r="O167" s="31"/>
      <c r="P167" s="31"/>
      <c r="Q167" s="31"/>
      <c r="R167" s="31"/>
      <c r="S167" s="32"/>
      <c r="T167" s="2"/>
      <c r="U167" s="2"/>
      <c r="V167" s="2"/>
      <c r="W167" s="57"/>
      <c r="X167" s="57"/>
      <c r="Y167" s="1074"/>
      <c r="Z167" s="1075"/>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row>
    <row r="168" spans="1:134" s="170" customFormat="1">
      <c r="A168" s="1106"/>
      <c r="B168" s="1106"/>
      <c r="C168" s="1106"/>
      <c r="D168" s="1106"/>
      <c r="E168" s="1106"/>
      <c r="F168" s="1106"/>
      <c r="G168" s="1107"/>
      <c r="H168" s="1066"/>
      <c r="I168" s="31"/>
      <c r="J168" s="35"/>
      <c r="K168" s="7"/>
      <c r="L168" s="31"/>
      <c r="M168" s="31"/>
      <c r="N168" s="31"/>
      <c r="O168" s="31"/>
      <c r="P168" s="31"/>
      <c r="Q168" s="31"/>
      <c r="R168" s="31"/>
      <c r="S168" s="32"/>
      <c r="T168" s="2"/>
      <c r="U168" s="2"/>
      <c r="V168" s="2"/>
      <c r="W168" s="57"/>
      <c r="X168" s="57"/>
      <c r="Y168" s="1074"/>
      <c r="Z168" s="1075"/>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row>
    <row r="169" spans="1:134" s="170" customFormat="1">
      <c r="A169" s="1106"/>
      <c r="B169" s="1106"/>
      <c r="C169" s="1106"/>
      <c r="D169" s="1106"/>
      <c r="E169" s="1106"/>
      <c r="F169" s="1106"/>
      <c r="G169" s="1107"/>
      <c r="H169" s="1066"/>
      <c r="I169" s="31"/>
      <c r="J169" s="35"/>
      <c r="K169" s="7"/>
      <c r="L169" s="31"/>
      <c r="M169" s="31"/>
      <c r="N169" s="31"/>
      <c r="O169" s="31"/>
      <c r="P169" s="31"/>
      <c r="Q169" s="31"/>
      <c r="R169" s="31"/>
      <c r="S169" s="32"/>
      <c r="T169" s="2"/>
      <c r="U169" s="2"/>
      <c r="V169" s="2"/>
      <c r="W169" s="57"/>
      <c r="X169" s="57"/>
      <c r="Y169" s="1074"/>
      <c r="Z169" s="1075"/>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row>
    <row r="170" spans="1:134" s="170" customFormat="1">
      <c r="A170" s="1106"/>
      <c r="B170" s="1106"/>
      <c r="C170" s="1106"/>
      <c r="D170" s="1106"/>
      <c r="E170" s="1106"/>
      <c r="F170" s="1106"/>
      <c r="G170" s="1107"/>
      <c r="H170" s="1066"/>
      <c r="I170" s="31"/>
      <c r="J170" s="35"/>
      <c r="K170" s="7"/>
      <c r="L170" s="31"/>
      <c r="M170" s="31"/>
      <c r="N170" s="31"/>
      <c r="O170" s="31"/>
      <c r="P170" s="31"/>
      <c r="Q170" s="31"/>
      <c r="R170" s="31"/>
      <c r="S170" s="32"/>
      <c r="T170" s="2"/>
      <c r="U170" s="2"/>
      <c r="V170" s="2"/>
      <c r="W170" s="57"/>
      <c r="X170" s="57"/>
      <c r="Y170" s="1074"/>
      <c r="Z170" s="1075"/>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row>
    <row r="171" spans="1:134" s="170" customFormat="1">
      <c r="A171" s="1106"/>
      <c r="B171" s="1106"/>
      <c r="C171" s="1106"/>
      <c r="D171" s="1106"/>
      <c r="E171" s="1106"/>
      <c r="F171" s="1106"/>
      <c r="G171" s="1107"/>
      <c r="H171" s="1066"/>
      <c r="I171" s="31"/>
      <c r="J171" s="35"/>
      <c r="K171" s="7"/>
      <c r="L171" s="31"/>
      <c r="M171" s="31"/>
      <c r="N171" s="31"/>
      <c r="O171" s="31"/>
      <c r="P171" s="31"/>
      <c r="Q171" s="31"/>
      <c r="R171" s="31"/>
      <c r="S171" s="32"/>
      <c r="T171" s="2"/>
      <c r="U171" s="2"/>
      <c r="V171" s="2"/>
      <c r="W171" s="57"/>
      <c r="X171" s="57"/>
      <c r="Y171" s="1074"/>
      <c r="Z171" s="1075"/>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row>
    <row r="172" spans="1:134" s="170" customFormat="1">
      <c r="A172" s="1106"/>
      <c r="B172" s="1106"/>
      <c r="C172" s="1106"/>
      <c r="D172" s="1106"/>
      <c r="E172" s="1106"/>
      <c r="F172" s="1106"/>
      <c r="G172" s="1107"/>
      <c r="H172" s="1066"/>
      <c r="I172" s="31"/>
      <c r="J172" s="35"/>
      <c r="K172" s="7"/>
      <c r="L172" s="31"/>
      <c r="M172" s="31"/>
      <c r="N172" s="31"/>
      <c r="O172" s="31"/>
      <c r="P172" s="31"/>
      <c r="Q172" s="31"/>
      <c r="R172" s="31"/>
      <c r="S172" s="32"/>
      <c r="T172" s="2"/>
      <c r="U172" s="2"/>
      <c r="V172" s="2"/>
      <c r="W172" s="57"/>
      <c r="X172" s="57"/>
      <c r="Y172" s="1074"/>
      <c r="Z172" s="1075"/>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row>
    <row r="173" spans="1:134" s="170" customFormat="1">
      <c r="A173" s="1106"/>
      <c r="B173" s="1106"/>
      <c r="C173" s="1106"/>
      <c r="D173" s="1106"/>
      <c r="E173" s="1106"/>
      <c r="F173" s="1106"/>
      <c r="G173" s="1107"/>
      <c r="H173" s="1066"/>
      <c r="I173" s="31"/>
      <c r="J173" s="35"/>
      <c r="K173" s="7"/>
      <c r="L173" s="31"/>
      <c r="M173" s="31"/>
      <c r="N173" s="31"/>
      <c r="O173" s="31"/>
      <c r="P173" s="31"/>
      <c r="Q173" s="31"/>
      <c r="R173" s="31"/>
      <c r="S173" s="32"/>
      <c r="T173" s="2"/>
      <c r="U173" s="2"/>
      <c r="V173" s="2"/>
      <c r="W173" s="57"/>
      <c r="X173" s="57"/>
      <c r="Y173" s="1074"/>
      <c r="Z173" s="1075"/>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row>
    <row r="174" spans="1:134" s="170" customFormat="1">
      <c r="A174" s="1106"/>
      <c r="B174" s="1106"/>
      <c r="C174" s="1106"/>
      <c r="D174" s="1106"/>
      <c r="E174" s="1106"/>
      <c r="F174" s="1106"/>
      <c r="G174" s="1107"/>
      <c r="H174" s="1066"/>
      <c r="I174" s="31"/>
      <c r="J174" s="35"/>
      <c r="K174" s="7"/>
      <c r="L174" s="31"/>
      <c r="M174" s="31"/>
      <c r="N174" s="31"/>
      <c r="O174" s="31"/>
      <c r="P174" s="31"/>
      <c r="Q174" s="31"/>
      <c r="R174" s="31"/>
      <c r="S174" s="32"/>
      <c r="T174" s="2"/>
      <c r="U174" s="2"/>
      <c r="V174" s="2"/>
      <c r="W174" s="57"/>
      <c r="X174" s="57"/>
      <c r="Y174" s="1074"/>
      <c r="Z174" s="1075"/>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row>
    <row r="175" spans="1:134" s="170" customFormat="1">
      <c r="A175" s="1106"/>
      <c r="B175" s="1106"/>
      <c r="C175" s="1106"/>
      <c r="D175" s="1106"/>
      <c r="E175" s="1106"/>
      <c r="F175" s="1106"/>
      <c r="G175" s="1107"/>
      <c r="H175" s="1066"/>
      <c r="I175" s="31"/>
      <c r="J175" s="35"/>
      <c r="K175" s="7"/>
      <c r="L175" s="31"/>
      <c r="M175" s="31"/>
      <c r="N175" s="31"/>
      <c r="O175" s="31"/>
      <c r="P175" s="31"/>
      <c r="Q175" s="31"/>
      <c r="R175" s="31"/>
      <c r="S175" s="32"/>
      <c r="T175" s="2"/>
      <c r="U175" s="2"/>
      <c r="V175" s="2"/>
      <c r="W175" s="57"/>
      <c r="X175" s="57"/>
      <c r="Y175" s="1074"/>
      <c r="Z175" s="1075"/>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row>
    <row r="176" spans="1:134" s="170" customFormat="1">
      <c r="A176" s="1106"/>
      <c r="B176" s="1106"/>
      <c r="C176" s="1106"/>
      <c r="D176" s="1106"/>
      <c r="E176" s="1106"/>
      <c r="F176" s="1106"/>
      <c r="G176" s="1107"/>
      <c r="H176" s="1066"/>
      <c r="I176" s="31"/>
      <c r="J176" s="35"/>
      <c r="K176" s="7"/>
      <c r="L176" s="31"/>
      <c r="M176" s="31"/>
      <c r="N176" s="31"/>
      <c r="O176" s="31"/>
      <c r="P176" s="31"/>
      <c r="Q176" s="31"/>
      <c r="R176" s="31"/>
      <c r="S176" s="32"/>
      <c r="T176" s="2"/>
      <c r="U176" s="2"/>
      <c r="V176" s="2"/>
      <c r="W176" s="57"/>
      <c r="X176" s="57"/>
      <c r="Y176" s="1074"/>
      <c r="Z176" s="1075"/>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C95:D95"/>
    <mergeCell ref="E95:F95"/>
    <mergeCell ref="G95:H95"/>
    <mergeCell ref="C96:D96"/>
    <mergeCell ref="E96:F96"/>
    <mergeCell ref="G96:H96"/>
    <mergeCell ref="A97:H97"/>
    <mergeCell ref="A98:C98"/>
    <mergeCell ref="E98:G98"/>
    <mergeCell ref="B99:C99"/>
    <mergeCell ref="E99:G99"/>
    <mergeCell ref="B100:C100"/>
    <mergeCell ref="E100:G100"/>
    <mergeCell ref="B101:C101"/>
    <mergeCell ref="E101:G101"/>
    <mergeCell ref="A102:H102"/>
    <mergeCell ref="A103:H103"/>
    <mergeCell ref="B104:F104"/>
    <mergeCell ref="G104:H104"/>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A131:F131"/>
    <mergeCell ref="G131:H131"/>
    <mergeCell ref="A132:H132"/>
    <mergeCell ref="B133:F133"/>
    <mergeCell ref="G133:H133"/>
    <mergeCell ref="B134:F134"/>
    <mergeCell ref="G134:H134"/>
    <mergeCell ref="B135:F135"/>
    <mergeCell ref="G135:H135"/>
    <mergeCell ref="B136:F136"/>
    <mergeCell ref="G136:H136"/>
    <mergeCell ref="B137:F137"/>
    <mergeCell ref="G137:H137"/>
    <mergeCell ref="B138:F138"/>
    <mergeCell ref="G138:H138"/>
    <mergeCell ref="B139:F139"/>
    <mergeCell ref="G139:H139"/>
    <mergeCell ref="B140:F140"/>
    <mergeCell ref="G140:H140"/>
    <mergeCell ref="B141:F141"/>
    <mergeCell ref="G141:H141"/>
    <mergeCell ref="B142:E142"/>
    <mergeCell ref="F142:H142"/>
    <mergeCell ref="B143:E143"/>
    <mergeCell ref="F143:H143"/>
    <mergeCell ref="A144:H144"/>
    <mergeCell ref="B145:F145"/>
    <mergeCell ref="G145:H145"/>
    <mergeCell ref="B146:F146"/>
    <mergeCell ref="G146:H146"/>
    <mergeCell ref="A147:C147"/>
    <mergeCell ref="D147:H147"/>
    <mergeCell ref="A148:H148"/>
    <mergeCell ref="A149:H149"/>
  </mergeCells>
  <dataValidations count="6">
    <dataValidation type="list" allowBlank="1" showInputMessage="1" showErrorMessage="1" errorTitle="Choose from dropdown" error="Please choose from the dropdown list." prompt="Please select from the dropdown list." sqref="H28 F28" xr:uid="{00000000-0002-0000-0700-000000000000}">
      <formula1>$Y$1:$Y$14</formula1>
    </dataValidation>
    <dataValidation type="list" allowBlank="1" showInputMessage="1" showErrorMessage="1" error="Please choose from the dropdown list." sqref="H24" xr:uid="{00000000-0002-0000-0700-000001000000}">
      <formula1>$O$1:$O$7</formula1>
    </dataValidation>
    <dataValidation type="list" allowBlank="1" showInputMessage="1" showErrorMessage="1" error="Please choose from the dropdown list." sqref="F59:H59" xr:uid="{00000000-0002-0000-07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7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700-000004000000}">
      <formula1>$W$1:$W$5</formula1>
    </dataValidation>
    <dataValidation type="list" allowBlank="1" showInputMessage="1" showErrorMessage="1" error="Please choose from the dropdown list." sqref="F57 D42 D48 H37 D50:D51 D40 H31:H32 F61 F83:G83 F84 G140:H140 D67:D76 H87 G109:G118 G104:G106 H99:H101 D99:D101 H91 H89 G145:G146 G125:G128 D26 D16:D23 H25 G133:G139 G141 F66:H76" xr:uid="{00000000-0002-0000-0700-000005000000}">
      <formula1>$W$1:$W$5</formula1>
    </dataValidation>
  </dataValidations>
  <hyperlinks>
    <hyperlink ref="A5:C5" location="Introduction!R10" display="To jump to the Introduction sheet, click here." xr:uid="{00000000-0004-0000-0700-000000000000}"/>
  </hyperlinks>
  <pageMargins left="0.7" right="0.7" top="0.75" bottom="0.75" header="0.3" footer="0.3"/>
  <pageSetup scale="60" fitToHeight="5" orientation="portrait" cellComments="atEnd" r:id="rId1"/>
  <rowBreaks count="4" manualBreakCount="4">
    <brk id="35" max="25" man="1"/>
    <brk id="62" max="25" man="1"/>
    <brk id="122" max="25" man="1"/>
    <brk id="14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4">
    <pageSetUpPr fitToPage="1"/>
  </sheetPr>
  <dimension ref="A1:ED176"/>
  <sheetViews>
    <sheetView view="pageBreakPreview" zoomScaleNormal="100" zoomScaleSheetLayoutView="100" workbookViewId="0">
      <selection activeCell="AA1" sqref="AA1"/>
    </sheetView>
  </sheetViews>
  <sheetFormatPr defaultRowHeight="15"/>
  <cols>
    <col min="1" max="2" width="2.140625" style="305" customWidth="1"/>
    <col min="3" max="3" width="63" style="305" customWidth="1"/>
    <col min="4" max="4" width="7.140625" style="305" customWidth="1"/>
    <col min="5" max="6" width="19" style="305" customWidth="1"/>
    <col min="7" max="7" width="19.7109375" style="381" customWidth="1"/>
    <col min="8" max="8" width="19.7109375" style="382" customWidth="1"/>
    <col min="9" max="9" width="127.7109375" style="35" hidden="1" customWidth="1"/>
    <col min="10" max="10" width="38.42578125" style="35" hidden="1" customWidth="1"/>
    <col min="11" max="11" width="64.42578125" style="7" hidden="1" customWidth="1"/>
    <col min="12" max="12" width="87.7109375" style="31" hidden="1" customWidth="1"/>
    <col min="13" max="13" width="37.28515625" style="31" hidden="1" customWidth="1"/>
    <col min="14" max="14" width="75.28515625" style="31" hidden="1" customWidth="1"/>
    <col min="15" max="15" width="81.7109375" style="31" hidden="1" customWidth="1"/>
    <col min="16" max="16" width="69.42578125" style="31" hidden="1" customWidth="1"/>
    <col min="17" max="17" width="57" style="31" hidden="1" customWidth="1"/>
    <col min="18" max="18" width="87.7109375" style="31" hidden="1" customWidth="1"/>
    <col min="19" max="19" width="25.42578125" style="32" hidden="1" customWidth="1"/>
    <col min="20" max="20" width="43.7109375" style="2" hidden="1" customWidth="1"/>
    <col min="21" max="21" width="37.28515625" style="2" hidden="1" customWidth="1"/>
    <col min="22" max="22" width="56.28515625" style="2" hidden="1" customWidth="1"/>
    <col min="23" max="23" width="11.7109375" style="57" hidden="1" customWidth="1"/>
    <col min="24" max="24" width="146.85546875" style="57" hidden="1" customWidth="1"/>
    <col min="25" max="25" width="107.42578125" style="303" hidden="1" customWidth="1"/>
    <col min="26" max="26" width="1.28515625" style="304" customWidth="1"/>
    <col min="27" max="27" width="13.42578125" style="305" customWidth="1"/>
    <col min="28" max="28" width="13.28515625" style="305" customWidth="1"/>
    <col min="29" max="29" width="15.85546875" style="305" customWidth="1"/>
    <col min="30" max="35" width="11.7109375" style="305" customWidth="1"/>
    <col min="36" max="36" width="24.7109375" style="305" customWidth="1"/>
    <col min="37" max="39" width="11.7109375" style="305" customWidth="1"/>
    <col min="40" max="40" width="20" style="305" customWidth="1"/>
    <col min="41" max="41" width="25.85546875" style="305" customWidth="1"/>
    <col min="42" max="42" width="23.85546875" style="305" customWidth="1"/>
    <col min="43" max="43" width="14.140625" style="305" customWidth="1"/>
    <col min="44" max="69" width="11.7109375" style="305" customWidth="1"/>
    <col min="70" max="70" width="12.42578125" style="305" customWidth="1"/>
    <col min="71" max="74" width="11.7109375" style="305" customWidth="1"/>
    <col min="75" max="75" width="20.7109375" style="305" customWidth="1"/>
    <col min="76" max="76" width="11.7109375" style="305" customWidth="1"/>
    <col min="77" max="77" width="17.42578125" style="305" customWidth="1"/>
    <col min="78" max="91" width="11.7109375" style="305" customWidth="1"/>
    <col min="92" max="92" width="13.42578125" style="305" customWidth="1"/>
    <col min="93" max="107" width="11.7109375" style="305" customWidth="1"/>
    <col min="108" max="108" width="16.28515625" style="305" customWidth="1"/>
    <col min="109" max="117" width="11.7109375" style="305" customWidth="1"/>
    <col min="118" max="118" width="13.42578125" style="305" customWidth="1"/>
    <col min="119" max="119" width="11.7109375" style="305" customWidth="1"/>
    <col min="120" max="120" width="15.140625" style="305" customWidth="1"/>
    <col min="121" max="121" width="13.42578125" style="305" customWidth="1"/>
    <col min="122" max="130" width="11.7109375" style="305" customWidth="1"/>
    <col min="131" max="131" width="13.7109375" style="305" customWidth="1"/>
    <col min="132" max="132" width="12" style="305" customWidth="1"/>
    <col min="133" max="16384" width="9.140625" style="305"/>
  </cols>
  <sheetData>
    <row r="1" spans="1:134" s="299" customFormat="1" ht="30" customHeight="1">
      <c r="A1" s="773"/>
      <c r="B1" s="773"/>
      <c r="C1" s="773"/>
      <c r="D1" s="773"/>
      <c r="E1" s="773"/>
      <c r="F1" s="773"/>
      <c r="G1" s="773"/>
      <c r="H1" s="773"/>
      <c r="I1" s="163" t="s">
        <v>71</v>
      </c>
      <c r="J1" s="31" t="s">
        <v>72</v>
      </c>
      <c r="K1" s="7"/>
      <c r="L1" s="31" t="s">
        <v>73</v>
      </c>
      <c r="M1" s="31" t="s">
        <v>74</v>
      </c>
      <c r="N1" s="7" t="s">
        <v>75</v>
      </c>
      <c r="O1" s="34" t="s">
        <v>76</v>
      </c>
      <c r="P1" s="31"/>
      <c r="Q1" s="31"/>
      <c r="R1" s="7" t="s">
        <v>77</v>
      </c>
      <c r="S1" s="31"/>
      <c r="T1" s="31"/>
      <c r="U1" s="31"/>
      <c r="V1" s="31"/>
      <c r="W1" s="121" t="s">
        <v>78</v>
      </c>
      <c r="X1" s="132" t="s">
        <v>79</v>
      </c>
      <c r="Y1" s="1062" t="s">
        <v>80</v>
      </c>
      <c r="Z1" s="1062"/>
      <c r="AA1" s="1116"/>
      <c r="AB1" s="1116"/>
      <c r="AC1" s="1116"/>
      <c r="AD1" s="1116"/>
      <c r="AE1" s="1116"/>
      <c r="AF1" s="1116"/>
      <c r="AG1" s="1116"/>
      <c r="AH1" s="1116"/>
      <c r="AI1" s="1116"/>
      <c r="AJ1" s="1116"/>
      <c r="AK1" s="1116"/>
      <c r="AL1" s="1116"/>
      <c r="AM1" s="1116"/>
      <c r="AN1" s="1116"/>
      <c r="AO1" s="1116"/>
      <c r="AP1" s="1116"/>
      <c r="AQ1" s="1116"/>
      <c r="AR1" s="1116"/>
      <c r="AS1" s="1116"/>
      <c r="AT1" s="1116"/>
      <c r="AU1" s="1116"/>
      <c r="AV1" s="1116"/>
      <c r="AW1" s="1116"/>
      <c r="AX1" s="1116"/>
      <c r="AY1" s="1116"/>
      <c r="AZ1" s="1116"/>
      <c r="BA1" s="1116"/>
      <c r="BB1" s="1116"/>
      <c r="BC1" s="1116"/>
      <c r="BD1" s="1116"/>
      <c r="BE1" s="1116"/>
      <c r="BF1" s="1116"/>
      <c r="BG1" s="1116"/>
      <c r="BH1" s="1116"/>
      <c r="BI1" s="1116"/>
      <c r="BJ1" s="1116"/>
      <c r="BK1" s="1116"/>
      <c r="BL1" s="1116"/>
      <c r="BM1" s="1116"/>
      <c r="BN1" s="1116"/>
      <c r="BO1" s="1116"/>
      <c r="BP1" s="1116"/>
      <c r="BQ1" s="1116"/>
      <c r="BR1" s="1116"/>
      <c r="BS1" s="1116"/>
      <c r="BT1" s="1116"/>
      <c r="BU1" s="1116"/>
      <c r="BV1" s="1116"/>
      <c r="BW1" s="1116"/>
      <c r="BX1" s="1116"/>
      <c r="BY1" s="1116"/>
      <c r="BZ1" s="1116"/>
      <c r="CA1" s="1116"/>
      <c r="CB1" s="1116"/>
      <c r="CC1" s="1116"/>
      <c r="CD1" s="1116"/>
      <c r="CE1" s="1116"/>
      <c r="CF1" s="1116"/>
      <c r="CG1" s="1116"/>
      <c r="CH1" s="1116"/>
      <c r="CI1" s="1116"/>
      <c r="CJ1" s="1116"/>
      <c r="CK1" s="1116"/>
      <c r="CL1" s="1116"/>
      <c r="CM1" s="1116"/>
      <c r="CN1" s="1116"/>
      <c r="CO1" s="1116"/>
      <c r="CP1" s="1116"/>
      <c r="CQ1" s="1116"/>
      <c r="CR1" s="1116"/>
      <c r="CS1" s="1116"/>
      <c r="CT1" s="1116"/>
      <c r="CU1" s="1116"/>
      <c r="CV1" s="1116"/>
      <c r="CW1" s="1116"/>
      <c r="CX1" s="1116"/>
      <c r="CY1" s="1116"/>
      <c r="CZ1" s="1116"/>
      <c r="DA1" s="1116"/>
      <c r="DB1" s="1116"/>
      <c r="DC1" s="1116"/>
      <c r="DD1" s="1116"/>
      <c r="DE1" s="1116"/>
      <c r="DF1" s="1116"/>
      <c r="DG1" s="1116"/>
      <c r="DH1" s="1116"/>
      <c r="DI1" s="1116"/>
      <c r="DJ1" s="1116"/>
      <c r="DK1" s="1116"/>
      <c r="DL1" s="1116"/>
      <c r="DM1" s="1116"/>
      <c r="DN1" s="1116"/>
      <c r="DO1" s="1116"/>
      <c r="DP1" s="1116"/>
      <c r="DQ1" s="1116"/>
      <c r="DR1" s="1116"/>
      <c r="DS1" s="1116"/>
      <c r="DT1" s="1116"/>
      <c r="DU1" s="1116"/>
      <c r="DV1" s="1116"/>
      <c r="DW1" s="1116"/>
      <c r="DX1" s="1116"/>
      <c r="DY1" s="1116"/>
      <c r="DZ1" s="1116"/>
      <c r="EA1" s="1116"/>
      <c r="EB1" s="1116"/>
      <c r="EC1" s="1116"/>
      <c r="ED1" s="1116"/>
    </row>
    <row r="2" spans="1:134" s="299" customFormat="1" ht="15.75">
      <c r="A2" s="937"/>
      <c r="B2" s="937"/>
      <c r="C2" s="937"/>
      <c r="D2" s="1117"/>
      <c r="E2" s="1117"/>
      <c r="F2" s="1118"/>
      <c r="G2" s="1119"/>
      <c r="H2" s="1119"/>
      <c r="I2" s="54"/>
      <c r="J2" s="35"/>
      <c r="K2" s="7" t="s">
        <v>81</v>
      </c>
      <c r="L2" s="31"/>
      <c r="M2" s="31"/>
      <c r="N2" s="7" t="s">
        <v>75</v>
      </c>
      <c r="O2" s="34" t="s">
        <v>82</v>
      </c>
      <c r="P2" s="31" t="s">
        <v>83</v>
      </c>
      <c r="Q2" s="31"/>
      <c r="R2" s="7" t="s">
        <v>84</v>
      </c>
      <c r="S2" s="31" t="s">
        <v>85</v>
      </c>
      <c r="T2" s="73" t="s">
        <v>86</v>
      </c>
      <c r="U2" s="20" t="s">
        <v>87</v>
      </c>
      <c r="V2" s="20" t="s">
        <v>88</v>
      </c>
      <c r="W2" s="68" t="s">
        <v>89</v>
      </c>
      <c r="X2" s="68"/>
      <c r="Y2" s="1067" t="s">
        <v>90</v>
      </c>
      <c r="Z2" s="1062"/>
      <c r="AA2" s="1116"/>
      <c r="AB2" s="1116"/>
      <c r="AC2" s="1116"/>
      <c r="AD2" s="1116"/>
      <c r="AE2" s="1116"/>
      <c r="AF2" s="1116"/>
      <c r="AG2" s="1116"/>
      <c r="AH2" s="1116"/>
      <c r="AI2" s="1116"/>
      <c r="AJ2" s="1116"/>
      <c r="AK2" s="1116"/>
      <c r="AL2" s="1116"/>
      <c r="AM2" s="1116"/>
      <c r="AN2" s="1116"/>
      <c r="AO2" s="1116"/>
      <c r="AP2" s="1116"/>
      <c r="AQ2" s="1116"/>
      <c r="AR2" s="1116"/>
      <c r="AS2" s="1116"/>
      <c r="AT2" s="1116"/>
      <c r="AU2" s="1116"/>
      <c r="AV2" s="1116"/>
      <c r="AW2" s="1116"/>
      <c r="AX2" s="1116"/>
      <c r="AY2" s="1116"/>
      <c r="AZ2" s="1116"/>
      <c r="BA2" s="1116"/>
      <c r="BB2" s="1116"/>
      <c r="BC2" s="1116"/>
      <c r="BD2" s="1116"/>
      <c r="BE2" s="1116"/>
      <c r="BF2" s="1116"/>
      <c r="BG2" s="1116"/>
      <c r="BH2" s="1116"/>
      <c r="BI2" s="1116"/>
      <c r="BJ2" s="1116"/>
      <c r="BK2" s="1116"/>
      <c r="BL2" s="1116"/>
      <c r="BM2" s="1116"/>
      <c r="BN2" s="1116"/>
      <c r="BO2" s="1116"/>
      <c r="BP2" s="1116"/>
      <c r="BQ2" s="1116"/>
      <c r="BR2" s="1116"/>
      <c r="BS2" s="1116"/>
      <c r="BT2" s="1116"/>
      <c r="BU2" s="1116"/>
      <c r="BV2" s="1116"/>
      <c r="BW2" s="1116"/>
      <c r="BX2" s="1116"/>
      <c r="BY2" s="1116"/>
      <c r="BZ2" s="1116"/>
      <c r="CA2" s="1116"/>
      <c r="CB2" s="1116"/>
      <c r="CC2" s="1116"/>
      <c r="CD2" s="1116"/>
      <c r="CE2" s="1116"/>
      <c r="CF2" s="1116"/>
      <c r="CG2" s="1116"/>
      <c r="CH2" s="1116"/>
      <c r="CI2" s="1116"/>
      <c r="CJ2" s="1116"/>
      <c r="CK2" s="1116"/>
      <c r="CL2" s="1116"/>
      <c r="CM2" s="1116"/>
      <c r="CN2" s="1116"/>
      <c r="CO2" s="1116"/>
      <c r="CP2" s="1116"/>
      <c r="CQ2" s="1116"/>
      <c r="CR2" s="1116"/>
      <c r="CS2" s="1116"/>
      <c r="CT2" s="1116"/>
      <c r="CU2" s="1116"/>
      <c r="CV2" s="1116"/>
      <c r="CW2" s="1116"/>
      <c r="CX2" s="1116"/>
      <c r="CY2" s="1116"/>
      <c r="CZ2" s="1116"/>
      <c r="DA2" s="1116"/>
      <c r="DB2" s="1116"/>
      <c r="DC2" s="1116"/>
      <c r="DD2" s="1116"/>
      <c r="DE2" s="1116"/>
      <c r="DF2" s="1116"/>
      <c r="DG2" s="1116"/>
      <c r="DH2" s="1116"/>
      <c r="DI2" s="1116"/>
      <c r="DJ2" s="1116"/>
      <c r="DK2" s="1116"/>
      <c r="DL2" s="1116"/>
      <c r="DM2" s="1116"/>
      <c r="DN2" s="1116"/>
      <c r="DO2" s="1116"/>
      <c r="DP2" s="1116"/>
      <c r="DQ2" s="1116"/>
      <c r="DR2" s="1116"/>
      <c r="DS2" s="1116"/>
      <c r="DT2" s="1116"/>
      <c r="DU2" s="1116"/>
      <c r="DV2" s="1116"/>
      <c r="DW2" s="1116"/>
      <c r="DX2" s="1116"/>
      <c r="DY2" s="1116"/>
      <c r="DZ2" s="1116"/>
      <c r="EA2" s="1116"/>
      <c r="EB2" s="1116"/>
      <c r="EC2" s="1116"/>
      <c r="ED2" s="1116"/>
    </row>
    <row r="3" spans="1:134" s="299" customFormat="1" ht="15.75">
      <c r="A3" s="938"/>
      <c r="B3" s="938"/>
      <c r="C3" s="938"/>
      <c r="D3" s="938"/>
      <c r="E3" s="938"/>
      <c r="F3" s="938"/>
      <c r="G3" s="938"/>
      <c r="H3" s="938"/>
      <c r="I3" s="54"/>
      <c r="J3" s="35"/>
      <c r="K3" s="7"/>
      <c r="L3" s="31"/>
      <c r="M3" s="31"/>
      <c r="N3" s="7"/>
      <c r="O3" s="34" t="s">
        <v>91</v>
      </c>
      <c r="P3" s="31"/>
      <c r="Q3" s="31"/>
      <c r="R3" s="7" t="s">
        <v>92</v>
      </c>
      <c r="S3" s="31"/>
      <c r="T3" s="73"/>
      <c r="U3" s="20"/>
      <c r="V3" s="20"/>
      <c r="W3" s="68"/>
      <c r="X3" s="68"/>
      <c r="Y3" s="1067" t="s">
        <v>93</v>
      </c>
      <c r="Z3" s="1062"/>
      <c r="AA3" s="1116"/>
      <c r="AB3" s="1116"/>
      <c r="AC3" s="1116"/>
      <c r="AD3" s="1116"/>
      <c r="AE3" s="1116"/>
      <c r="AF3" s="1116"/>
      <c r="AG3" s="1116"/>
      <c r="AH3" s="1116"/>
      <c r="AI3" s="1116"/>
      <c r="AJ3" s="1116"/>
      <c r="AK3" s="1116"/>
      <c r="AL3" s="1116"/>
      <c r="AM3" s="1116"/>
      <c r="AN3" s="1116"/>
      <c r="AO3" s="1116"/>
      <c r="AP3" s="1116"/>
      <c r="AQ3" s="1116"/>
      <c r="AR3" s="1116"/>
      <c r="AS3" s="1116"/>
      <c r="AT3" s="1116"/>
      <c r="AU3" s="1116"/>
      <c r="AV3" s="1116"/>
      <c r="AW3" s="1116"/>
      <c r="AX3" s="1116"/>
      <c r="AY3" s="1116"/>
      <c r="AZ3" s="1116"/>
      <c r="BA3" s="1116"/>
      <c r="BB3" s="1116"/>
      <c r="BC3" s="1116"/>
      <c r="BD3" s="1116"/>
      <c r="BE3" s="1116"/>
      <c r="BF3" s="1116"/>
      <c r="BG3" s="1116"/>
      <c r="BH3" s="1116"/>
      <c r="BI3" s="1116"/>
      <c r="BJ3" s="1116"/>
      <c r="BK3" s="1116"/>
      <c r="BL3" s="1116"/>
      <c r="BM3" s="1116"/>
      <c r="BN3" s="1116"/>
      <c r="BO3" s="1116"/>
      <c r="BP3" s="1116"/>
      <c r="BQ3" s="1116"/>
      <c r="BR3" s="1116"/>
      <c r="BS3" s="1116"/>
      <c r="BT3" s="1116"/>
      <c r="BU3" s="1116"/>
      <c r="BV3" s="1116"/>
      <c r="BW3" s="1116"/>
      <c r="BX3" s="1116"/>
      <c r="BY3" s="1116"/>
      <c r="BZ3" s="1116"/>
      <c r="CA3" s="1116"/>
      <c r="CB3" s="1116"/>
      <c r="CC3" s="1116"/>
      <c r="CD3" s="1116"/>
      <c r="CE3" s="1116"/>
      <c r="CF3" s="1116"/>
      <c r="CG3" s="1116"/>
      <c r="CH3" s="1116"/>
      <c r="CI3" s="1116"/>
      <c r="CJ3" s="1116"/>
      <c r="CK3" s="1116"/>
      <c r="CL3" s="1116"/>
      <c r="CM3" s="1116"/>
      <c r="CN3" s="1116"/>
      <c r="CO3" s="1116"/>
      <c r="CP3" s="1116"/>
      <c r="CQ3" s="1116"/>
      <c r="CR3" s="1116"/>
      <c r="CS3" s="1116"/>
      <c r="CT3" s="1116"/>
      <c r="CU3" s="1116"/>
      <c r="CV3" s="1116"/>
      <c r="CW3" s="1116"/>
      <c r="CX3" s="1116"/>
      <c r="CY3" s="1116"/>
      <c r="CZ3" s="1116"/>
      <c r="DA3" s="1116"/>
      <c r="DB3" s="1116"/>
      <c r="DC3" s="1116"/>
      <c r="DD3" s="1116"/>
      <c r="DE3" s="1116"/>
      <c r="DF3" s="1116"/>
      <c r="DG3" s="1116"/>
      <c r="DH3" s="1116"/>
      <c r="DI3" s="1116"/>
      <c r="DJ3" s="1116"/>
      <c r="DK3" s="1116"/>
      <c r="DL3" s="1116"/>
      <c r="DM3" s="1116"/>
      <c r="DN3" s="1116"/>
      <c r="DO3" s="1116"/>
      <c r="DP3" s="1116"/>
      <c r="DQ3" s="1116"/>
      <c r="DR3" s="1116"/>
      <c r="DS3" s="1116"/>
      <c r="DT3" s="1116"/>
      <c r="DU3" s="1116"/>
      <c r="DV3" s="1116"/>
      <c r="DW3" s="1116"/>
      <c r="DX3" s="1116"/>
      <c r="DY3" s="1116"/>
      <c r="DZ3" s="1116"/>
      <c r="EA3" s="1116"/>
      <c r="EB3" s="1116"/>
      <c r="EC3" s="1116"/>
      <c r="ED3" s="1116"/>
    </row>
    <row r="4" spans="1:134" s="299" customFormat="1" ht="27.75" customHeight="1">
      <c r="A4" s="1120"/>
      <c r="B4" s="1120"/>
      <c r="C4" s="1120"/>
      <c r="D4" s="1121"/>
      <c r="E4" s="1121"/>
      <c r="F4" s="939"/>
      <c r="G4" s="939"/>
      <c r="H4" s="939"/>
      <c r="I4" s="8"/>
      <c r="J4" s="35"/>
      <c r="K4" s="7"/>
      <c r="L4" s="31"/>
      <c r="M4" s="31"/>
      <c r="N4" s="7"/>
      <c r="O4" s="7" t="s">
        <v>94</v>
      </c>
      <c r="P4" s="31"/>
      <c r="Q4" s="31"/>
      <c r="R4" s="68" t="s">
        <v>95</v>
      </c>
      <c r="S4" s="31"/>
      <c r="T4" s="73"/>
      <c r="U4" s="20"/>
      <c r="V4" s="20"/>
      <c r="W4" s="68" t="s">
        <v>96</v>
      </c>
      <c r="X4" s="68"/>
      <c r="Y4" s="1067" t="s">
        <v>97</v>
      </c>
      <c r="Z4" s="1062"/>
      <c r="AA4" s="1116"/>
      <c r="AB4" s="1116"/>
      <c r="AC4" s="1116"/>
      <c r="AD4" s="1116"/>
      <c r="AE4" s="1116"/>
      <c r="AF4" s="1116"/>
      <c r="AG4" s="1116"/>
      <c r="AH4" s="1116"/>
      <c r="AI4" s="1116"/>
      <c r="AJ4" s="1116"/>
      <c r="AK4" s="1116"/>
      <c r="AL4" s="1116"/>
      <c r="AM4" s="1116"/>
      <c r="AN4" s="1116"/>
      <c r="AO4" s="1116"/>
      <c r="AP4" s="1116"/>
      <c r="AQ4" s="1116"/>
      <c r="AR4" s="1116"/>
      <c r="AS4" s="1116"/>
      <c r="AT4" s="1116"/>
      <c r="AU4" s="1116"/>
      <c r="AV4" s="1116"/>
      <c r="AW4" s="1116"/>
      <c r="AX4" s="1116"/>
      <c r="AY4" s="1116"/>
      <c r="AZ4" s="1116"/>
      <c r="BA4" s="1116"/>
      <c r="BB4" s="1116"/>
      <c r="BC4" s="1116"/>
      <c r="BD4" s="1116"/>
      <c r="BE4" s="1116"/>
      <c r="BF4" s="1116"/>
      <c r="BG4" s="1116"/>
      <c r="BH4" s="1116"/>
      <c r="BI4" s="1116"/>
      <c r="BJ4" s="1116"/>
      <c r="BK4" s="1116"/>
      <c r="BL4" s="1116"/>
      <c r="BM4" s="1116"/>
      <c r="BN4" s="1116"/>
      <c r="BO4" s="1116"/>
      <c r="BP4" s="1116"/>
      <c r="BQ4" s="1116"/>
      <c r="BR4" s="1116"/>
      <c r="BS4" s="1116"/>
      <c r="BT4" s="1116"/>
      <c r="BU4" s="1116"/>
      <c r="BV4" s="1116"/>
      <c r="BW4" s="1116"/>
      <c r="BX4" s="1116"/>
      <c r="BY4" s="1116"/>
      <c r="BZ4" s="1116"/>
      <c r="CA4" s="1116"/>
      <c r="CB4" s="1116"/>
      <c r="CC4" s="1116"/>
      <c r="CD4" s="1116"/>
      <c r="CE4" s="1116"/>
      <c r="CF4" s="1116"/>
      <c r="CG4" s="1116"/>
      <c r="CH4" s="1116"/>
      <c r="CI4" s="1116"/>
      <c r="CJ4" s="1116"/>
      <c r="CK4" s="1116"/>
      <c r="CL4" s="1116"/>
      <c r="CM4" s="1116"/>
      <c r="CN4" s="1116"/>
      <c r="CO4" s="1116"/>
      <c r="CP4" s="1116"/>
      <c r="CQ4" s="1116"/>
      <c r="CR4" s="1116"/>
      <c r="CS4" s="1116"/>
      <c r="CT4" s="1116"/>
      <c r="CU4" s="1116"/>
      <c r="CV4" s="1116"/>
      <c r="CW4" s="1116"/>
      <c r="CX4" s="1116"/>
      <c r="CY4" s="1116"/>
      <c r="CZ4" s="1116"/>
      <c r="DA4" s="1116"/>
      <c r="DB4" s="1116"/>
      <c r="DC4" s="1116"/>
      <c r="DD4" s="1116"/>
      <c r="DE4" s="1116"/>
      <c r="DF4" s="1116"/>
      <c r="DG4" s="1116"/>
      <c r="DH4" s="1116"/>
      <c r="DI4" s="1116"/>
      <c r="DJ4" s="1116"/>
      <c r="DK4" s="1116"/>
      <c r="DL4" s="1116"/>
      <c r="DM4" s="1116"/>
      <c r="DN4" s="1116"/>
      <c r="DO4" s="1116"/>
      <c r="DP4" s="1116"/>
      <c r="DQ4" s="1116"/>
      <c r="DR4" s="1116"/>
      <c r="DS4" s="1116"/>
      <c r="DT4" s="1116"/>
      <c r="DU4" s="1116"/>
      <c r="DV4" s="1116"/>
      <c r="DW4" s="1116"/>
      <c r="DX4" s="1116"/>
      <c r="DY4" s="1116"/>
      <c r="DZ4" s="1116"/>
      <c r="EA4" s="1116"/>
      <c r="EB4" s="1116"/>
      <c r="EC4" s="1116"/>
      <c r="ED4" s="1116"/>
    </row>
    <row r="5" spans="1:134" s="299" customFormat="1" ht="15.75" customHeight="1">
      <c r="A5" s="777" t="s">
        <v>98</v>
      </c>
      <c r="B5" s="777"/>
      <c r="C5" s="777"/>
      <c r="D5" s="1118"/>
      <c r="E5" s="1122"/>
      <c r="F5" s="1118"/>
      <c r="G5" s="300"/>
      <c r="H5" s="301"/>
      <c r="I5" s="8"/>
      <c r="J5" s="35"/>
      <c r="K5" s="7"/>
      <c r="L5" s="31"/>
      <c r="M5" s="31"/>
      <c r="N5" s="7"/>
      <c r="O5" s="7"/>
      <c r="P5" s="31"/>
      <c r="Q5" s="31"/>
      <c r="R5" s="31"/>
      <c r="S5" s="31"/>
      <c r="T5" s="73"/>
      <c r="U5" s="20"/>
      <c r="V5" s="20"/>
      <c r="W5" s="68" t="s">
        <v>99</v>
      </c>
      <c r="X5" s="68"/>
      <c r="Y5" s="1067" t="s">
        <v>100</v>
      </c>
      <c r="Z5" s="1062"/>
      <c r="AA5" s="1116"/>
      <c r="AB5" s="1116"/>
      <c r="AC5" s="1116"/>
      <c r="AD5" s="1116"/>
      <c r="AE5" s="1116"/>
      <c r="AF5" s="1116"/>
      <c r="AG5" s="1116"/>
      <c r="AH5" s="1116"/>
      <c r="AI5" s="1116"/>
      <c r="AJ5" s="1116"/>
      <c r="AK5" s="1116"/>
      <c r="AL5" s="1116"/>
      <c r="AM5" s="1116"/>
      <c r="AN5" s="1116"/>
      <c r="AO5" s="1116"/>
      <c r="AP5" s="1116"/>
      <c r="AQ5" s="1116"/>
      <c r="AR5" s="1116"/>
      <c r="AS5" s="1116"/>
      <c r="AT5" s="1116"/>
      <c r="AU5" s="1116"/>
      <c r="AV5" s="1116"/>
      <c r="AW5" s="1116"/>
      <c r="AX5" s="1116"/>
      <c r="AY5" s="1116"/>
      <c r="AZ5" s="1116"/>
      <c r="BA5" s="1116"/>
      <c r="BB5" s="1116"/>
      <c r="BC5" s="1116"/>
      <c r="BD5" s="1116"/>
      <c r="BE5" s="1116"/>
      <c r="BF5" s="1116"/>
      <c r="BG5" s="1116"/>
      <c r="BH5" s="1116"/>
      <c r="BI5" s="1116"/>
      <c r="BJ5" s="1116"/>
      <c r="BK5" s="1116"/>
      <c r="BL5" s="1116"/>
      <c r="BM5" s="1116"/>
      <c r="BN5" s="1116"/>
      <c r="BO5" s="1116"/>
      <c r="BP5" s="1116"/>
      <c r="BQ5" s="1116"/>
      <c r="BR5" s="1116"/>
      <c r="BS5" s="1116"/>
      <c r="BT5" s="1116"/>
      <c r="BU5" s="1116"/>
      <c r="BV5" s="1116"/>
      <c r="BW5" s="1116"/>
      <c r="BX5" s="1116"/>
      <c r="BY5" s="1116"/>
      <c r="BZ5" s="1116"/>
      <c r="CA5" s="1116"/>
      <c r="CB5" s="1116"/>
      <c r="CC5" s="1116"/>
      <c r="CD5" s="1116"/>
      <c r="CE5" s="1116"/>
      <c r="CF5" s="1116"/>
      <c r="CG5" s="1116"/>
      <c r="CH5" s="1116"/>
      <c r="CI5" s="1116"/>
      <c r="CJ5" s="1116"/>
      <c r="CK5" s="1116"/>
      <c r="CL5" s="1116"/>
      <c r="CM5" s="1116"/>
      <c r="CN5" s="1116"/>
      <c r="CO5" s="1116"/>
      <c r="CP5" s="1116"/>
      <c r="CQ5" s="1116"/>
      <c r="CR5" s="1116"/>
      <c r="CS5" s="1116"/>
      <c r="CT5" s="1116"/>
      <c r="CU5" s="1116"/>
      <c r="CV5" s="1116"/>
      <c r="CW5" s="1116"/>
      <c r="CX5" s="1116"/>
      <c r="CY5" s="1116"/>
      <c r="CZ5" s="1116"/>
      <c r="DA5" s="1116"/>
      <c r="DB5" s="1116"/>
      <c r="DC5" s="1116"/>
      <c r="DD5" s="1116"/>
      <c r="DE5" s="1116"/>
      <c r="DF5" s="1116"/>
      <c r="DG5" s="1116"/>
      <c r="DH5" s="1116"/>
      <c r="DI5" s="1116"/>
      <c r="DJ5" s="1116"/>
      <c r="DK5" s="1116"/>
      <c r="DL5" s="1116"/>
      <c r="DM5" s="1116"/>
      <c r="DN5" s="1116"/>
      <c r="DO5" s="1116"/>
      <c r="DP5" s="1116"/>
      <c r="DQ5" s="1116"/>
      <c r="DR5" s="1116"/>
      <c r="DS5" s="1116"/>
      <c r="DT5" s="1116"/>
      <c r="DU5" s="1116"/>
      <c r="DV5" s="1116"/>
      <c r="DW5" s="1116"/>
      <c r="DX5" s="1116"/>
      <c r="DY5" s="1116"/>
      <c r="DZ5" s="1116"/>
      <c r="EA5" s="1116"/>
      <c r="EB5" s="1116"/>
      <c r="EC5" s="1116"/>
      <c r="ED5" s="1116"/>
    </row>
    <row r="6" spans="1:134" ht="15.75" customHeight="1">
      <c r="A6" s="302"/>
      <c r="B6" s="1123"/>
      <c r="C6" s="1123"/>
      <c r="D6" s="1124"/>
      <c r="E6" s="1125"/>
      <c r="F6" s="1124"/>
      <c r="G6" s="301"/>
      <c r="H6" s="301"/>
      <c r="I6" s="59"/>
      <c r="O6" s="7" t="s">
        <v>96</v>
      </c>
      <c r="R6" s="7" t="s">
        <v>96</v>
      </c>
      <c r="Y6" s="1074" t="s">
        <v>102</v>
      </c>
      <c r="Z6" s="1075"/>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c r="BJ6" s="1126"/>
      <c r="BK6" s="1126"/>
      <c r="BL6" s="1126"/>
      <c r="BM6" s="1126"/>
      <c r="BN6" s="1126"/>
      <c r="BO6" s="1126"/>
      <c r="BP6" s="1126"/>
      <c r="BQ6" s="1126"/>
      <c r="BR6" s="1126"/>
      <c r="BS6" s="1126"/>
      <c r="BT6" s="1126"/>
      <c r="BU6" s="1126"/>
      <c r="BV6" s="1126"/>
      <c r="BW6" s="1126"/>
      <c r="BX6" s="1126"/>
      <c r="BY6" s="1126"/>
      <c r="BZ6" s="1126"/>
      <c r="CA6" s="1126"/>
      <c r="CB6" s="1126"/>
      <c r="CC6" s="1126"/>
      <c r="CD6" s="1126"/>
      <c r="CE6" s="1126"/>
      <c r="CF6" s="1126"/>
      <c r="CG6" s="1126"/>
      <c r="CH6" s="1126"/>
      <c r="CI6" s="1126"/>
      <c r="CJ6" s="1126"/>
      <c r="CK6" s="1126"/>
      <c r="CL6" s="1126"/>
      <c r="CM6" s="1126"/>
      <c r="CN6" s="1126"/>
      <c r="CO6" s="1126"/>
      <c r="CP6" s="1126"/>
      <c r="CQ6" s="1126"/>
      <c r="CR6" s="1126"/>
      <c r="CS6" s="1126"/>
      <c r="CT6" s="1126"/>
      <c r="CU6" s="1126"/>
      <c r="CV6" s="1126"/>
      <c r="CW6" s="1126"/>
      <c r="CX6" s="1126"/>
      <c r="CY6" s="1126"/>
      <c r="CZ6" s="1126"/>
      <c r="DA6" s="1126"/>
      <c r="DB6" s="1126"/>
      <c r="DC6" s="1126"/>
      <c r="DD6" s="1126"/>
      <c r="DE6" s="1126"/>
      <c r="DF6" s="1126"/>
      <c r="DG6" s="1126"/>
      <c r="DH6" s="1126"/>
      <c r="DI6" s="1126"/>
      <c r="DJ6" s="1126"/>
      <c r="DK6" s="1126"/>
      <c r="DL6" s="1126"/>
      <c r="DM6" s="1126"/>
      <c r="DN6" s="1126"/>
      <c r="DO6" s="1126"/>
      <c r="DP6" s="1126"/>
      <c r="DQ6" s="1126"/>
      <c r="DR6" s="1126"/>
      <c r="DS6" s="1126"/>
      <c r="DT6" s="1126"/>
      <c r="DU6" s="1126"/>
      <c r="DV6" s="1126"/>
      <c r="DW6" s="1126"/>
      <c r="DX6" s="1126"/>
      <c r="DY6" s="1126"/>
      <c r="DZ6" s="1126"/>
      <c r="EA6" s="1126"/>
      <c r="EB6" s="1126"/>
      <c r="EC6" s="1126"/>
      <c r="ED6" s="1126"/>
    </row>
    <row r="7" spans="1:134" ht="24.75" customHeight="1">
      <c r="A7" s="798" t="s">
        <v>1557</v>
      </c>
      <c r="B7" s="798"/>
      <c r="C7" s="798"/>
      <c r="D7" s="798"/>
      <c r="E7" s="798"/>
      <c r="F7" s="798"/>
      <c r="G7" s="798"/>
      <c r="H7" s="798"/>
      <c r="I7" s="8"/>
      <c r="N7" s="7"/>
      <c r="O7" s="7" t="s">
        <v>99</v>
      </c>
      <c r="R7" s="7" t="s">
        <v>99</v>
      </c>
      <c r="T7" s="136"/>
      <c r="X7" s="45" t="str">
        <f>A7</f>
        <v xml:space="preserve">Contraceptive Security (CS) Indicators 2012 Data </v>
      </c>
      <c r="Y7" s="1074" t="s">
        <v>104</v>
      </c>
      <c r="Z7" s="1075"/>
      <c r="AA7" s="1126"/>
      <c r="AB7" s="1126"/>
      <c r="AC7" s="1126"/>
      <c r="AD7" s="1126"/>
      <c r="AE7" s="1126"/>
      <c r="AF7" s="1126"/>
      <c r="AG7" s="1126"/>
      <c r="AH7" s="1126"/>
      <c r="AI7" s="1126"/>
      <c r="AJ7" s="1126"/>
      <c r="AK7" s="1126"/>
      <c r="AL7" s="1126"/>
      <c r="AM7" s="1126"/>
      <c r="AN7" s="1126"/>
      <c r="AO7" s="1126"/>
      <c r="AP7" s="1126"/>
      <c r="AQ7" s="1126"/>
      <c r="AR7" s="1126"/>
      <c r="AS7" s="1126"/>
      <c r="AT7" s="1126"/>
      <c r="AU7" s="1126"/>
      <c r="AV7" s="1126"/>
      <c r="AW7" s="1126"/>
      <c r="AX7" s="1126"/>
      <c r="AY7" s="1126"/>
      <c r="AZ7" s="1126"/>
      <c r="BA7" s="1126"/>
      <c r="BB7" s="1126"/>
      <c r="BC7" s="1126"/>
      <c r="BD7" s="1126"/>
      <c r="BE7" s="1126"/>
      <c r="BF7" s="1126"/>
      <c r="BG7" s="1126"/>
      <c r="BH7" s="1126"/>
      <c r="BI7" s="1126"/>
      <c r="BJ7" s="1126"/>
      <c r="BK7" s="1126"/>
      <c r="BL7" s="1126"/>
      <c r="BM7" s="1126"/>
      <c r="BN7" s="1126"/>
      <c r="BO7" s="1126"/>
      <c r="BP7" s="1126"/>
      <c r="BQ7" s="1126"/>
      <c r="BR7" s="1126"/>
      <c r="BS7" s="1126"/>
      <c r="BT7" s="1126"/>
      <c r="BU7" s="1126"/>
      <c r="BV7" s="1126"/>
      <c r="BW7" s="1126"/>
      <c r="BX7" s="1126"/>
      <c r="BY7" s="1126"/>
      <c r="BZ7" s="1126"/>
      <c r="CA7" s="1126"/>
      <c r="CB7" s="1126"/>
      <c r="CC7" s="1126"/>
      <c r="CD7" s="1126"/>
      <c r="CE7" s="1126"/>
      <c r="CF7" s="1126"/>
      <c r="CG7" s="1126"/>
      <c r="CH7" s="1126"/>
      <c r="CI7" s="1126"/>
      <c r="CJ7" s="1126"/>
      <c r="CK7" s="1126"/>
      <c r="CL7" s="1126"/>
      <c r="CM7" s="1126"/>
      <c r="CN7" s="1126"/>
      <c r="CO7" s="1126"/>
      <c r="CP7" s="1126"/>
      <c r="CQ7" s="1126"/>
      <c r="CR7" s="1126"/>
      <c r="CS7" s="1126"/>
      <c r="CT7" s="1126"/>
      <c r="CU7" s="1126"/>
      <c r="CV7" s="1126"/>
      <c r="CW7" s="1126"/>
      <c r="CX7" s="1126"/>
      <c r="CY7" s="1126"/>
      <c r="CZ7" s="1126"/>
      <c r="DA7" s="1126"/>
      <c r="DB7" s="1126"/>
      <c r="DC7" s="1126"/>
      <c r="DD7" s="1126"/>
      <c r="DE7" s="1126"/>
      <c r="DF7" s="1126"/>
      <c r="DG7" s="1126"/>
      <c r="DH7" s="1126"/>
      <c r="DI7" s="1126"/>
      <c r="DJ7" s="1126"/>
      <c r="DK7" s="1126"/>
      <c r="DL7" s="1126"/>
      <c r="DM7" s="1126"/>
      <c r="DN7" s="1126"/>
      <c r="DO7" s="1126"/>
      <c r="DP7" s="1126"/>
      <c r="DQ7" s="1126"/>
      <c r="DR7" s="1126"/>
      <c r="DS7" s="1126"/>
      <c r="DT7" s="1126"/>
      <c r="DU7" s="1126"/>
      <c r="DV7" s="1126"/>
      <c r="DW7" s="1126"/>
      <c r="DX7" s="1126"/>
      <c r="DY7" s="1126"/>
      <c r="DZ7" s="1126"/>
      <c r="EA7" s="1126"/>
      <c r="EB7" s="1126"/>
      <c r="EC7" s="1126"/>
      <c r="ED7" s="1126"/>
    </row>
    <row r="8" spans="1:134" ht="37.5" customHeight="1">
      <c r="A8" s="940" t="s">
        <v>1565</v>
      </c>
      <c r="B8" s="940"/>
      <c r="C8" s="940"/>
      <c r="D8" s="1127"/>
      <c r="E8" s="1127"/>
      <c r="F8" s="1127"/>
      <c r="G8" s="1127"/>
      <c r="H8" s="1127"/>
      <c r="I8" s="599"/>
      <c r="J8" s="54">
        <f>G8</f>
        <v>0</v>
      </c>
      <c r="K8" s="7" t="str">
        <f>A8</f>
        <v>Country: Bangladesh</v>
      </c>
      <c r="N8" s="7"/>
      <c r="P8" s="31" t="s">
        <v>108</v>
      </c>
      <c r="T8" s="136">
        <f>D8</f>
        <v>0</v>
      </c>
      <c r="Y8" s="1074" t="s">
        <v>109</v>
      </c>
      <c r="Z8" s="1075"/>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6"/>
      <c r="AW8" s="1126"/>
      <c r="AX8" s="1126"/>
      <c r="AY8" s="1126"/>
      <c r="AZ8" s="1126"/>
      <c r="BA8" s="1126"/>
      <c r="BB8" s="1126"/>
      <c r="BC8" s="1126"/>
      <c r="BD8" s="1126"/>
      <c r="BE8" s="1126"/>
      <c r="BF8" s="1126"/>
      <c r="BG8" s="1126"/>
      <c r="BH8" s="1126"/>
      <c r="BI8" s="1126"/>
      <c r="BJ8" s="1126"/>
      <c r="BK8" s="1126"/>
      <c r="BL8" s="1126"/>
      <c r="BM8" s="1126"/>
      <c r="BN8" s="1126"/>
      <c r="BO8" s="1126"/>
      <c r="BP8" s="1126"/>
      <c r="BQ8" s="1126"/>
      <c r="BR8" s="1126"/>
      <c r="BS8" s="1126"/>
      <c r="BT8" s="1126"/>
      <c r="BU8" s="1126"/>
      <c r="BV8" s="1126"/>
      <c r="BW8" s="1126"/>
      <c r="BX8" s="1126"/>
      <c r="BY8" s="1126"/>
      <c r="BZ8" s="1126"/>
      <c r="CA8" s="1126"/>
      <c r="CB8" s="1126"/>
      <c r="CC8" s="1126"/>
      <c r="CD8" s="1126"/>
      <c r="CE8" s="1126"/>
      <c r="CF8" s="1126"/>
      <c r="CG8" s="1126"/>
      <c r="CH8" s="1126"/>
      <c r="CI8" s="1126"/>
      <c r="CJ8" s="1126"/>
      <c r="CK8" s="1126"/>
      <c r="CL8" s="1126"/>
      <c r="CM8" s="1126"/>
      <c r="CN8" s="1126"/>
      <c r="CO8" s="1126"/>
      <c r="CP8" s="1126"/>
      <c r="CQ8" s="1126"/>
      <c r="CR8" s="1126"/>
      <c r="CS8" s="1126"/>
      <c r="CT8" s="1126"/>
      <c r="CU8" s="1126"/>
      <c r="CV8" s="1126"/>
      <c r="CW8" s="1126"/>
      <c r="CX8" s="1126"/>
      <c r="CY8" s="1126"/>
      <c r="CZ8" s="1126"/>
      <c r="DA8" s="1126"/>
      <c r="DB8" s="1126"/>
      <c r="DC8" s="1126"/>
      <c r="DD8" s="1126"/>
      <c r="DE8" s="1126"/>
      <c r="DF8" s="1126"/>
      <c r="DG8" s="1126"/>
      <c r="DH8" s="1126"/>
      <c r="DI8" s="1126"/>
      <c r="DJ8" s="1126"/>
      <c r="DK8" s="1126"/>
      <c r="DL8" s="1126"/>
      <c r="DM8" s="1126"/>
      <c r="DN8" s="1126"/>
      <c r="DO8" s="1126"/>
      <c r="DP8" s="1126"/>
      <c r="DQ8" s="1126"/>
      <c r="DR8" s="1126"/>
      <c r="DS8" s="1126"/>
      <c r="DT8" s="1126"/>
      <c r="DU8" s="1126"/>
      <c r="DV8" s="1126"/>
      <c r="DW8" s="1126"/>
      <c r="DX8" s="1126"/>
      <c r="DY8" s="1126"/>
      <c r="DZ8" s="1126"/>
      <c r="EA8" s="1126"/>
      <c r="EB8" s="1126"/>
      <c r="EC8" s="1126"/>
      <c r="ED8" s="1126"/>
    </row>
    <row r="9" spans="1:134" ht="48" customHeight="1">
      <c r="A9" s="799" t="s">
        <v>1559</v>
      </c>
      <c r="B9" s="799"/>
      <c r="C9" s="799"/>
      <c r="D9" s="799"/>
      <c r="E9" s="799"/>
      <c r="F9" s="799"/>
      <c r="G9" s="799"/>
      <c r="H9" s="799"/>
      <c r="J9" s="54">
        <f>G9</f>
        <v>0</v>
      </c>
      <c r="K9" s="7" t="str">
        <f>A9</f>
        <v>The CS Indicators are presented in the following sections:
               A. leadership &amp; cooordination               B. finance &amp; procurement               C. commodities               D. policies               E. supply chain</v>
      </c>
      <c r="O9" s="7" t="s">
        <v>114</v>
      </c>
      <c r="Q9" s="31" t="s">
        <v>115</v>
      </c>
      <c r="S9" s="45">
        <f>D9</f>
        <v>0</v>
      </c>
      <c r="Y9" s="1074" t="s">
        <v>116</v>
      </c>
      <c r="Z9" s="1075"/>
      <c r="AA9" s="1126"/>
      <c r="AB9" s="1126"/>
      <c r="AC9" s="1126"/>
      <c r="AD9" s="1126"/>
      <c r="AE9" s="1126"/>
      <c r="AF9" s="1126"/>
      <c r="AG9" s="1126"/>
      <c r="AH9" s="1126"/>
      <c r="AI9" s="1126"/>
      <c r="AJ9" s="1126"/>
      <c r="AK9" s="1126"/>
      <c r="AL9" s="1126"/>
      <c r="AM9" s="1126"/>
      <c r="AN9" s="1126"/>
      <c r="AO9" s="1126"/>
      <c r="AP9" s="1126"/>
      <c r="AQ9" s="1126"/>
      <c r="AR9" s="1126"/>
      <c r="AS9" s="1126"/>
      <c r="AT9" s="1126"/>
      <c r="AU9" s="1126"/>
      <c r="AV9" s="1126"/>
      <c r="AW9" s="1126"/>
      <c r="AX9" s="1126"/>
      <c r="AY9" s="1126"/>
      <c r="AZ9" s="1126"/>
      <c r="BA9" s="1126"/>
      <c r="BB9" s="1126"/>
      <c r="BC9" s="1126"/>
      <c r="BD9" s="1126"/>
      <c r="BE9" s="1126"/>
      <c r="BF9" s="1126"/>
      <c r="BG9" s="1126"/>
      <c r="BH9" s="1126"/>
      <c r="BI9" s="1126"/>
      <c r="BJ9" s="1126"/>
      <c r="BK9" s="1126"/>
      <c r="BL9" s="1126"/>
      <c r="BM9" s="1126"/>
      <c r="BN9" s="1126"/>
      <c r="BO9" s="1126"/>
      <c r="BP9" s="1126"/>
      <c r="BQ9" s="1126"/>
      <c r="BR9" s="1126"/>
      <c r="BS9" s="1126"/>
      <c r="BT9" s="1126"/>
      <c r="BU9" s="1126"/>
      <c r="BV9" s="1126"/>
      <c r="BW9" s="1126"/>
      <c r="BX9" s="1126"/>
      <c r="BY9" s="1126"/>
      <c r="BZ9" s="1126"/>
      <c r="CA9" s="1126"/>
      <c r="CB9" s="1126"/>
      <c r="CC9" s="1126"/>
      <c r="CD9" s="1126"/>
      <c r="CE9" s="1126"/>
      <c r="CF9" s="1126"/>
      <c r="CG9" s="1126"/>
      <c r="CH9" s="1126"/>
      <c r="CI9" s="1126"/>
      <c r="CJ9" s="1126"/>
      <c r="CK9" s="1126"/>
      <c r="CL9" s="1126"/>
      <c r="CM9" s="1126"/>
      <c r="CN9" s="1126"/>
      <c r="CO9" s="1126"/>
      <c r="CP9" s="1126"/>
      <c r="CQ9" s="1126"/>
      <c r="CR9" s="1126"/>
      <c r="CS9" s="1126"/>
      <c r="CT9" s="1126"/>
      <c r="CU9" s="1126"/>
      <c r="CV9" s="1126"/>
      <c r="CW9" s="1126"/>
      <c r="CX9" s="1126"/>
      <c r="CY9" s="1126"/>
      <c r="CZ9" s="1126"/>
      <c r="DA9" s="1126"/>
      <c r="DB9" s="1126"/>
      <c r="DC9" s="1126"/>
      <c r="DD9" s="1126"/>
      <c r="DE9" s="1126"/>
      <c r="DF9" s="1126"/>
      <c r="DG9" s="1126"/>
      <c r="DH9" s="1126"/>
      <c r="DI9" s="1126"/>
      <c r="DJ9" s="1126"/>
      <c r="DK9" s="1126"/>
      <c r="DL9" s="1126"/>
      <c r="DM9" s="1126"/>
      <c r="DN9" s="1126"/>
      <c r="DO9" s="1126"/>
      <c r="DP9" s="1126"/>
      <c r="DQ9" s="1126"/>
      <c r="DR9" s="1126"/>
      <c r="DS9" s="1126"/>
      <c r="DT9" s="1126"/>
      <c r="DU9" s="1126"/>
      <c r="DV9" s="1126"/>
      <c r="DW9" s="1126"/>
      <c r="DX9" s="1126"/>
      <c r="DY9" s="1126"/>
      <c r="DZ9" s="1126"/>
      <c r="EA9" s="1126"/>
      <c r="EB9" s="1126"/>
      <c r="EC9" s="1126"/>
      <c r="ED9" s="1126"/>
    </row>
    <row r="10" spans="1:134" s="306" customFormat="1" ht="162" customHeight="1" thickBot="1">
      <c r="A10" s="788" t="s">
        <v>1560</v>
      </c>
      <c r="B10" s="789"/>
      <c r="C10" s="789"/>
      <c r="D10" s="789"/>
      <c r="E10" s="789"/>
      <c r="F10" s="789"/>
      <c r="G10" s="789"/>
      <c r="H10" s="789"/>
      <c r="I10" s="94" t="s">
        <v>118</v>
      </c>
      <c r="J10" s="31"/>
      <c r="K10" s="7"/>
      <c r="L10" s="31"/>
      <c r="M10" s="31"/>
      <c r="N10" s="31"/>
      <c r="O10" s="7"/>
      <c r="P10" s="31"/>
      <c r="Q10" s="31"/>
      <c r="R10" s="31" t="s">
        <v>73</v>
      </c>
      <c r="S10" s="32"/>
      <c r="T10" s="32"/>
      <c r="U10" s="32"/>
      <c r="V10" s="32"/>
      <c r="W10" s="32"/>
      <c r="X10" s="2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1079" t="s">
        <v>119</v>
      </c>
      <c r="Z10" s="1079"/>
      <c r="AA10" s="1128"/>
      <c r="AB10" s="1128"/>
      <c r="AC10" s="1128"/>
      <c r="AD10" s="1128"/>
      <c r="AE10" s="1128"/>
      <c r="AF10" s="1128"/>
      <c r="AG10" s="1128"/>
      <c r="AH10" s="1128"/>
      <c r="AI10" s="1128"/>
      <c r="AJ10" s="1128"/>
      <c r="AK10" s="1128"/>
      <c r="AL10" s="1128"/>
      <c r="AM10" s="1128"/>
      <c r="AN10" s="1128"/>
      <c r="AO10" s="1128"/>
      <c r="AP10" s="1128"/>
      <c r="AQ10" s="1128"/>
      <c r="AR10" s="1128"/>
      <c r="AS10" s="1128"/>
      <c r="AT10" s="1128"/>
      <c r="AU10" s="1128"/>
      <c r="AV10" s="1128"/>
      <c r="AW10" s="1128"/>
      <c r="AX10" s="1128"/>
      <c r="AY10" s="1128"/>
      <c r="AZ10" s="1128"/>
      <c r="BA10" s="1128"/>
      <c r="BB10" s="1128"/>
      <c r="BC10" s="1128"/>
      <c r="BD10" s="1128"/>
      <c r="BE10" s="1128"/>
      <c r="BF10" s="1128"/>
      <c r="BG10" s="1128"/>
      <c r="BH10" s="1128"/>
      <c r="BI10" s="1128"/>
      <c r="BJ10" s="1128"/>
      <c r="BK10" s="1128"/>
      <c r="BL10" s="1128"/>
      <c r="BM10" s="1128"/>
      <c r="BN10" s="1128"/>
      <c r="BO10" s="1128"/>
      <c r="BP10" s="1128"/>
      <c r="BQ10" s="1128"/>
      <c r="BR10" s="1128"/>
      <c r="BS10" s="1128"/>
      <c r="BT10" s="1128"/>
      <c r="BU10" s="1128"/>
      <c r="BV10" s="1128"/>
      <c r="BW10" s="1128"/>
      <c r="BX10" s="1128"/>
      <c r="BY10" s="1128"/>
      <c r="BZ10" s="1128"/>
      <c r="CA10" s="1128"/>
      <c r="CB10" s="1128"/>
      <c r="CC10" s="1128"/>
      <c r="CD10" s="1128"/>
      <c r="CE10" s="1128"/>
      <c r="CF10" s="1128"/>
      <c r="CG10" s="1128"/>
      <c r="CH10" s="1128"/>
      <c r="CI10" s="1128"/>
      <c r="CJ10" s="1128"/>
      <c r="CK10" s="1128"/>
      <c r="CL10" s="1128"/>
      <c r="CM10" s="1128"/>
      <c r="CN10" s="1128"/>
      <c r="CO10" s="1128"/>
      <c r="CP10" s="1128"/>
      <c r="CQ10" s="1128"/>
      <c r="CR10" s="1128"/>
      <c r="CS10" s="1128"/>
      <c r="CT10" s="1128"/>
      <c r="CU10" s="1128"/>
      <c r="CV10" s="1128"/>
      <c r="CW10" s="1128"/>
      <c r="CX10" s="1128"/>
      <c r="CY10" s="1128"/>
      <c r="CZ10" s="1128"/>
      <c r="DA10" s="1128"/>
      <c r="DB10" s="1128"/>
      <c r="DC10" s="1128"/>
      <c r="DD10" s="1128"/>
      <c r="DE10" s="1128"/>
      <c r="DF10" s="1128"/>
      <c r="DG10" s="1128"/>
      <c r="DH10" s="1128"/>
      <c r="DI10" s="1128"/>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row>
    <row r="11" spans="1:134" s="308" customFormat="1" ht="16.5" customHeight="1" thickBot="1">
      <c r="A11" s="902" t="s">
        <v>120</v>
      </c>
      <c r="B11" s="903"/>
      <c r="C11" s="903"/>
      <c r="D11" s="903"/>
      <c r="E11" s="903"/>
      <c r="F11" s="903"/>
      <c r="G11" s="903"/>
      <c r="H11" s="307"/>
      <c r="I11" s="62"/>
      <c r="J11" s="63"/>
      <c r="K11" s="64"/>
      <c r="L11" s="65"/>
      <c r="M11" s="65"/>
      <c r="N11" s="65"/>
      <c r="O11" s="65"/>
      <c r="P11" s="65"/>
      <c r="Q11" s="65"/>
      <c r="R11" s="65"/>
      <c r="S11" s="65"/>
      <c r="T11" s="66"/>
      <c r="U11" s="66"/>
      <c r="V11" s="66"/>
      <c r="W11" s="67"/>
      <c r="X11" s="67"/>
      <c r="Y11" s="1081" t="s">
        <v>121</v>
      </c>
      <c r="Z11" s="1062"/>
      <c r="AA11" s="1129"/>
      <c r="AB11" s="1129"/>
      <c r="AC11" s="1129"/>
      <c r="AD11" s="1129"/>
      <c r="AE11" s="1129"/>
      <c r="AF11" s="1129"/>
      <c r="AG11" s="1129"/>
      <c r="AH11" s="1129"/>
      <c r="AI11" s="1129"/>
      <c r="AJ11" s="1129"/>
      <c r="AK11" s="1129"/>
      <c r="AL11" s="1129"/>
      <c r="AM11" s="1129"/>
      <c r="AN11" s="1129"/>
      <c r="AO11" s="1129"/>
      <c r="AP11" s="1129"/>
      <c r="AQ11" s="1129"/>
      <c r="AR11" s="1129"/>
      <c r="AS11" s="1129"/>
      <c r="AT11" s="1129"/>
      <c r="AU11" s="1129"/>
      <c r="AV11" s="1129"/>
      <c r="AW11" s="1129"/>
      <c r="AX11" s="1129"/>
      <c r="AY11" s="1129"/>
      <c r="AZ11" s="1129"/>
      <c r="BA11" s="1129"/>
      <c r="BB11" s="1129"/>
      <c r="BC11" s="1129"/>
      <c r="BD11" s="1129"/>
      <c r="BE11" s="1129"/>
      <c r="BF11" s="1129"/>
      <c r="BG11" s="1129"/>
      <c r="BH11" s="1129"/>
      <c r="BI11" s="1129"/>
      <c r="BJ11" s="1129"/>
      <c r="BK11" s="1129"/>
      <c r="BL11" s="1129"/>
      <c r="BM11" s="1129"/>
      <c r="BN11" s="1129"/>
      <c r="BO11" s="1129"/>
      <c r="BP11" s="1129"/>
      <c r="BQ11" s="1129"/>
      <c r="BR11" s="1129"/>
      <c r="BS11" s="1129"/>
      <c r="BT11" s="1129"/>
      <c r="BU11" s="1129"/>
      <c r="BV11" s="1129"/>
      <c r="BW11" s="1129"/>
      <c r="BX11" s="1129"/>
      <c r="BY11" s="1129"/>
      <c r="BZ11" s="1129"/>
      <c r="CA11" s="1129"/>
      <c r="CB11" s="1129"/>
      <c r="CC11" s="1129"/>
      <c r="CD11" s="1129"/>
      <c r="CE11" s="1129"/>
      <c r="CF11" s="1129"/>
      <c r="CG11" s="1129"/>
      <c r="CH11" s="1129"/>
      <c r="CI11" s="1129"/>
      <c r="CJ11" s="1129"/>
      <c r="CK11" s="1129"/>
      <c r="CL11" s="1129"/>
      <c r="CM11" s="1129"/>
      <c r="CN11" s="1129"/>
      <c r="CO11" s="1129"/>
      <c r="CP11" s="1129"/>
      <c r="CQ11" s="1129"/>
      <c r="CR11" s="1129"/>
      <c r="CS11" s="1129"/>
      <c r="CT11" s="1129"/>
      <c r="CU11" s="1129"/>
      <c r="CV11" s="1129"/>
      <c r="CW11" s="1129"/>
      <c r="CX11" s="1129"/>
      <c r="CY11" s="1129"/>
      <c r="CZ11" s="1129"/>
      <c r="DA11" s="1129"/>
      <c r="DB11" s="1129"/>
      <c r="DC11" s="1129"/>
      <c r="DD11" s="1129"/>
      <c r="DE11" s="1129"/>
      <c r="DF11" s="1129"/>
      <c r="DG11" s="1129"/>
      <c r="DH11" s="1129"/>
      <c r="DI11" s="1129"/>
      <c r="DJ11" s="1129"/>
      <c r="DK11" s="1129"/>
      <c r="DL11" s="1129"/>
      <c r="DM11" s="1129"/>
      <c r="DN11" s="1129"/>
      <c r="DO11" s="1129"/>
      <c r="DP11" s="1129"/>
      <c r="DQ11" s="1129"/>
      <c r="DR11" s="1129"/>
      <c r="DS11" s="1129"/>
      <c r="DT11" s="1129"/>
      <c r="DU11" s="1129"/>
      <c r="DV11" s="1129"/>
      <c r="DW11" s="1129"/>
      <c r="DX11" s="1129"/>
      <c r="DY11" s="1129"/>
      <c r="DZ11" s="1129"/>
      <c r="EA11" s="1129"/>
      <c r="EB11" s="1129"/>
      <c r="EC11" s="1129"/>
      <c r="ED11" s="1129"/>
    </row>
    <row r="12" spans="1:134" s="310" customFormat="1" ht="45" customHeight="1">
      <c r="A12" s="819" t="s">
        <v>122</v>
      </c>
      <c r="B12" s="820"/>
      <c r="C12" s="820"/>
      <c r="D12" s="820"/>
      <c r="E12" s="820"/>
      <c r="F12" s="820"/>
      <c r="G12" s="821"/>
      <c r="H12" s="309" t="s">
        <v>78</v>
      </c>
      <c r="I12" s="29"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35"/>
      <c r="K12" s="7"/>
      <c r="L12" s="31"/>
      <c r="M12" s="31"/>
      <c r="N12" s="31"/>
      <c r="O12" s="31"/>
      <c r="P12" s="31"/>
      <c r="Q12" s="31"/>
      <c r="R12" s="31"/>
      <c r="S12" s="31"/>
      <c r="T12" s="20"/>
      <c r="U12" s="20"/>
      <c r="V12" s="20"/>
      <c r="W12" s="68"/>
      <c r="X12" s="68"/>
      <c r="Y12" s="69" t="s">
        <v>123</v>
      </c>
      <c r="Z12" s="86"/>
      <c r="DS12" s="311"/>
      <c r="DT12" s="311"/>
      <c r="DU12" s="311"/>
      <c r="DV12" s="311"/>
      <c r="DW12" s="311"/>
      <c r="DX12" s="311"/>
      <c r="DY12" s="311"/>
      <c r="DZ12" s="311"/>
      <c r="EA12" s="311"/>
      <c r="EB12" s="311"/>
      <c r="EC12" s="312"/>
      <c r="ED12" s="312"/>
    </row>
    <row r="13" spans="1:134" s="310" customFormat="1" ht="15" customHeight="1">
      <c r="A13" s="313"/>
      <c r="B13" s="810" t="s">
        <v>124</v>
      </c>
      <c r="C13" s="814"/>
      <c r="D13" s="843" t="s">
        <v>599</v>
      </c>
      <c r="E13" s="844"/>
      <c r="F13" s="844"/>
      <c r="G13" s="844"/>
      <c r="H13" s="845"/>
      <c r="I13" s="599"/>
      <c r="J13" s="35"/>
      <c r="K13" s="7" t="str">
        <f>B13</f>
        <v>a. What is the name of the committee?</v>
      </c>
      <c r="L13" s="41" t="str">
        <f>D13</f>
        <v>Logistics Coordination Forum (LCF), Forecasting Working Group (FWG)</v>
      </c>
      <c r="M13" s="31"/>
      <c r="N13" s="31"/>
      <c r="O13" s="34" t="str">
        <f>D13</f>
        <v>Logistics Coordination Forum (LCF), Forecasting Working Group (FWG)</v>
      </c>
      <c r="P13" s="31"/>
      <c r="Q13" s="31"/>
      <c r="R13" s="31"/>
      <c r="S13" s="31"/>
      <c r="T13" s="20"/>
      <c r="U13" s="20"/>
      <c r="V13" s="20"/>
      <c r="W13" s="68"/>
      <c r="X13" s="68"/>
      <c r="Y13" s="69"/>
      <c r="Z13" s="86"/>
      <c r="DS13" s="311"/>
      <c r="DT13" s="311"/>
      <c r="DU13" s="311"/>
      <c r="DV13" s="312"/>
      <c r="DW13" s="312"/>
      <c r="DX13" s="312"/>
      <c r="DY13" s="312"/>
      <c r="DZ13" s="312"/>
      <c r="EA13" s="312"/>
      <c r="EB13" s="312"/>
      <c r="EC13" s="312"/>
      <c r="ED13" s="312"/>
    </row>
    <row r="14" spans="1:134" s="310" customFormat="1" ht="30" customHeight="1">
      <c r="A14" s="934" t="s">
        <v>125</v>
      </c>
      <c r="B14" s="935"/>
      <c r="C14" s="935"/>
      <c r="D14" s="1130" t="s">
        <v>126</v>
      </c>
      <c r="E14" s="1130"/>
      <c r="F14" s="1130"/>
      <c r="G14" s="1130"/>
      <c r="H14" s="1131"/>
      <c r="I14" s="29"/>
      <c r="J14" s="35"/>
      <c r="K14" s="7" t="str">
        <f>A14</f>
        <v>A2. Are the following organizations represented on the committee?</v>
      </c>
      <c r="L14" s="31"/>
      <c r="M14" s="31"/>
      <c r="N14" s="31"/>
      <c r="O14" s="7"/>
      <c r="P14" s="31"/>
      <c r="Q14" s="31"/>
      <c r="R14" s="31"/>
      <c r="S14" s="31"/>
      <c r="T14" s="20"/>
      <c r="U14" s="20"/>
      <c r="V14" s="20"/>
      <c r="W14" s="68"/>
      <c r="X14" s="68"/>
      <c r="Y14" s="69" t="s">
        <v>99</v>
      </c>
      <c r="Z14" s="86"/>
      <c r="DS14" s="311"/>
      <c r="DT14" s="311"/>
      <c r="DU14" s="311"/>
      <c r="DV14" s="312"/>
      <c r="DW14" s="312"/>
      <c r="DX14" s="312"/>
      <c r="DY14" s="312"/>
      <c r="DZ14" s="312"/>
      <c r="EA14" s="312"/>
      <c r="EB14" s="312"/>
      <c r="EC14" s="312"/>
      <c r="ED14" s="312"/>
    </row>
    <row r="15" spans="1:134" s="310" customFormat="1" ht="45">
      <c r="A15" s="314"/>
      <c r="B15" s="896" t="s">
        <v>127</v>
      </c>
      <c r="C15" s="936"/>
      <c r="D15" s="581" t="s">
        <v>78</v>
      </c>
      <c r="E15" s="315" t="s">
        <v>128</v>
      </c>
      <c r="F15" s="811" t="s">
        <v>600</v>
      </c>
      <c r="G15" s="812"/>
      <c r="H15" s="813"/>
      <c r="I15" s="599"/>
      <c r="J15" s="35"/>
      <c r="K15" s="7" t="str">
        <f t="shared" ref="K15:K23" si="0">B15</f>
        <v>a. Social marketing</v>
      </c>
      <c r="L15" s="31"/>
      <c r="M15" s="31"/>
      <c r="N15" s="31"/>
      <c r="O15" s="7"/>
      <c r="P15" s="31"/>
      <c r="Q15" s="7" t="str">
        <f t="shared" ref="Q15:Q23" si="1">F15</f>
        <v>Social Marketing Company (SMC)</v>
      </c>
      <c r="R15" s="31"/>
      <c r="S15" s="31"/>
      <c r="T15" s="20"/>
      <c r="U15" s="20"/>
      <c r="V15" s="20"/>
      <c r="W15" s="68"/>
      <c r="X15" s="68"/>
      <c r="Y15" s="69"/>
      <c r="Z15" s="86"/>
      <c r="DS15" s="311"/>
      <c r="DT15" s="311"/>
      <c r="DU15" s="311"/>
      <c r="DV15" s="311"/>
      <c r="DW15" s="311"/>
      <c r="DX15" s="311"/>
      <c r="DY15" s="311"/>
      <c r="DZ15" s="311"/>
      <c r="EA15" s="311"/>
      <c r="EB15" s="311"/>
      <c r="EC15" s="312"/>
      <c r="ED15" s="312"/>
    </row>
    <row r="16" spans="1:134" s="310" customFormat="1" ht="60">
      <c r="A16" s="316"/>
      <c r="B16" s="810" t="s">
        <v>129</v>
      </c>
      <c r="C16" s="814"/>
      <c r="D16" s="581" t="s">
        <v>78</v>
      </c>
      <c r="E16" s="317" t="s">
        <v>128</v>
      </c>
      <c r="F16" s="811" t="s">
        <v>601</v>
      </c>
      <c r="G16" s="812"/>
      <c r="H16" s="813"/>
      <c r="I16" s="599"/>
      <c r="J16" s="35"/>
      <c r="K16" s="7" t="str">
        <f t="shared" si="0"/>
        <v>b. NGO (for example: service delivery, advocacy, Planned Parenthood affiliate, Marie Stopes affiliate, faith-based organizations, etc.)</v>
      </c>
      <c r="L16" s="31"/>
      <c r="M16" s="31"/>
      <c r="N16" s="31"/>
      <c r="O16" s="7"/>
      <c r="P16" s="31"/>
      <c r="Q16" s="7" t="str">
        <f t="shared" si="1"/>
        <v>Family Planning Association of Bangladesh, Marie Stopes, Pop Council, Management Sciences for Health/Systems for Improved Access to Pharmaceuticals and Services (SIAPS) Program</v>
      </c>
      <c r="R16" s="31"/>
      <c r="S16" s="31"/>
      <c r="T16" s="20"/>
      <c r="U16" s="20"/>
      <c r="V16" s="20"/>
      <c r="W16" s="68"/>
      <c r="X16" s="68"/>
      <c r="Y16" s="69"/>
      <c r="Z16" s="86"/>
      <c r="DS16" s="311"/>
      <c r="DT16" s="311"/>
      <c r="DU16" s="311"/>
      <c r="DV16" s="311"/>
      <c r="DW16" s="311"/>
      <c r="DX16" s="311"/>
      <c r="DY16" s="311"/>
      <c r="DZ16" s="311"/>
      <c r="EA16" s="311"/>
      <c r="EB16" s="311"/>
      <c r="EC16" s="312"/>
      <c r="ED16" s="312"/>
    </row>
    <row r="17" spans="1:134" s="310" customFormat="1" ht="45">
      <c r="A17" s="316"/>
      <c r="B17" s="810" t="s">
        <v>130</v>
      </c>
      <c r="C17" s="814"/>
      <c r="D17" s="581" t="s">
        <v>89</v>
      </c>
      <c r="E17" s="317" t="s">
        <v>128</v>
      </c>
      <c r="F17" s="811"/>
      <c r="G17" s="812"/>
      <c r="H17" s="813"/>
      <c r="I17" s="599"/>
      <c r="J17" s="35"/>
      <c r="K17" s="7" t="str">
        <f t="shared" si="0"/>
        <v>c. Commercial sector (for example: pharmacy associations, manufacturers, etc.)</v>
      </c>
      <c r="L17" s="31"/>
      <c r="M17" s="31"/>
      <c r="N17" s="31"/>
      <c r="O17" s="7"/>
      <c r="P17" s="31"/>
      <c r="Q17" s="7">
        <f t="shared" si="1"/>
        <v>0</v>
      </c>
      <c r="R17" s="31"/>
      <c r="S17" s="31"/>
      <c r="T17" s="20"/>
      <c r="U17" s="20"/>
      <c r="V17" s="20"/>
      <c r="W17" s="68"/>
      <c r="X17" s="68"/>
      <c r="Y17" s="69"/>
      <c r="Z17" s="86"/>
      <c r="DS17" s="311"/>
      <c r="DT17" s="311"/>
      <c r="DU17" s="311"/>
      <c r="DV17" s="311"/>
      <c r="DW17" s="311"/>
      <c r="DX17" s="311"/>
      <c r="DY17" s="311"/>
      <c r="DZ17" s="311"/>
      <c r="EA17" s="311"/>
      <c r="EB17" s="311"/>
      <c r="EC17" s="311"/>
      <c r="ED17" s="312"/>
    </row>
    <row r="18" spans="1:134" s="310" customFormat="1" ht="45">
      <c r="A18" s="316"/>
      <c r="B18" s="810" t="s">
        <v>131</v>
      </c>
      <c r="C18" s="814"/>
      <c r="D18" s="581" t="s">
        <v>78</v>
      </c>
      <c r="E18" s="317" t="s">
        <v>132</v>
      </c>
      <c r="F18" s="811" t="s">
        <v>602</v>
      </c>
      <c r="G18" s="812"/>
      <c r="H18" s="813"/>
      <c r="I18" s="599"/>
      <c r="J18" s="35"/>
      <c r="K18" s="7" t="str">
        <f t="shared" si="0"/>
        <v>d. Donors</v>
      </c>
      <c r="L18" s="31"/>
      <c r="M18" s="31"/>
      <c r="N18" s="31"/>
      <c r="O18" s="7"/>
      <c r="P18" s="31"/>
      <c r="Q18" s="7" t="str">
        <f t="shared" si="1"/>
        <v>USAID, World Bank, JICA, GiZ, CIDA, KfW, DFID</v>
      </c>
      <c r="R18" s="31"/>
      <c r="S18" s="31"/>
      <c r="T18" s="20"/>
      <c r="U18" s="20"/>
      <c r="V18" s="20"/>
      <c r="W18" s="68"/>
      <c r="X18" s="68"/>
      <c r="Y18" s="69"/>
      <c r="Z18" s="86"/>
      <c r="DS18" s="311"/>
      <c r="DT18" s="311"/>
      <c r="DU18" s="311"/>
      <c r="DV18" s="311"/>
      <c r="DW18" s="311"/>
      <c r="DX18" s="311"/>
      <c r="DY18" s="311"/>
      <c r="DZ18" s="311"/>
      <c r="EA18" s="311"/>
      <c r="EB18" s="311"/>
      <c r="EC18" s="311"/>
      <c r="ED18" s="312"/>
    </row>
    <row r="19" spans="1:134" s="310" customFormat="1" ht="45">
      <c r="A19" s="316"/>
      <c r="B19" s="810" t="s">
        <v>133</v>
      </c>
      <c r="C19" s="814"/>
      <c r="D19" s="581" t="s">
        <v>78</v>
      </c>
      <c r="E19" s="317" t="s">
        <v>134</v>
      </c>
      <c r="F19" s="811" t="s">
        <v>552</v>
      </c>
      <c r="G19" s="812"/>
      <c r="H19" s="813"/>
      <c r="I19" s="599"/>
      <c r="J19" s="35"/>
      <c r="K19" s="7" t="str">
        <f t="shared" si="0"/>
        <v>e. UN agencies</v>
      </c>
      <c r="L19" s="31"/>
      <c r="M19" s="31"/>
      <c r="N19" s="31"/>
      <c r="O19" s="7"/>
      <c r="P19" s="31"/>
      <c r="Q19" s="7" t="str">
        <f t="shared" si="1"/>
        <v>UNFPA</v>
      </c>
      <c r="R19" s="31"/>
      <c r="S19" s="31"/>
      <c r="T19" s="20"/>
      <c r="U19" s="20"/>
      <c r="V19" s="20"/>
      <c r="W19" s="68"/>
      <c r="X19" s="68"/>
      <c r="Y19" s="69"/>
      <c r="Z19" s="86"/>
      <c r="DS19" s="311"/>
      <c r="DT19" s="311"/>
      <c r="DU19" s="311"/>
      <c r="DV19" s="312"/>
      <c r="DW19" s="312"/>
      <c r="DX19" s="312"/>
      <c r="DY19" s="312"/>
      <c r="DZ19" s="312"/>
      <c r="EA19" s="312"/>
      <c r="EB19" s="312"/>
      <c r="EC19" s="312"/>
      <c r="ED19" s="312"/>
    </row>
    <row r="20" spans="1:134" s="310" customFormat="1" ht="45">
      <c r="A20" s="316"/>
      <c r="B20" s="810" t="s">
        <v>135</v>
      </c>
      <c r="C20" s="814"/>
      <c r="D20" s="581" t="s">
        <v>78</v>
      </c>
      <c r="E20" s="317" t="s">
        <v>136</v>
      </c>
      <c r="F20" s="811" t="s">
        <v>603</v>
      </c>
      <c r="G20" s="812"/>
      <c r="H20" s="813"/>
      <c r="I20" s="599"/>
      <c r="J20" s="35"/>
      <c r="K20" s="7" t="str">
        <f t="shared" si="0"/>
        <v>f. Ministry of Health (for example: logistics, reproductive health, family planning, maternal and child health, HIV/AIDS, pharmacy units, etc.)</v>
      </c>
      <c r="L20" s="31"/>
      <c r="M20" s="31"/>
      <c r="N20" s="31"/>
      <c r="O20" s="7"/>
      <c r="P20" s="31"/>
      <c r="Q20" s="28" t="str">
        <f t="shared" si="1"/>
        <v xml:space="preserve">Directorate General of Family Planning (DGFP), National Institute of Population, Research and Training, Ministry of Health and Family Welfare (MOHFW)  </v>
      </c>
      <c r="R20" s="31"/>
      <c r="S20" s="31"/>
      <c r="T20" s="20"/>
      <c r="U20" s="20"/>
      <c r="V20" s="20"/>
      <c r="W20" s="68"/>
      <c r="X20" s="68"/>
      <c r="Y20" s="69"/>
      <c r="Z20" s="86"/>
      <c r="DS20" s="311"/>
      <c r="DT20" s="311"/>
      <c r="DU20" s="311"/>
      <c r="DV20" s="312"/>
      <c r="DW20" s="312"/>
      <c r="DX20" s="312"/>
      <c r="DY20" s="312"/>
      <c r="DZ20" s="312"/>
      <c r="EA20" s="312"/>
      <c r="ED20" s="312"/>
    </row>
    <row r="21" spans="1:134" s="310" customFormat="1" ht="30">
      <c r="A21" s="316"/>
      <c r="B21" s="896" t="s">
        <v>137</v>
      </c>
      <c r="C21" s="896"/>
      <c r="D21" s="581" t="s">
        <v>78</v>
      </c>
      <c r="E21" s="317" t="s">
        <v>138</v>
      </c>
      <c r="F21" s="811" t="s">
        <v>604</v>
      </c>
      <c r="G21" s="812"/>
      <c r="H21" s="813"/>
      <c r="I21" s="599"/>
      <c r="J21" s="35"/>
      <c r="K21" s="7" t="str">
        <f t="shared" si="0"/>
        <v>g. Central Medical Store or Central Warehouse</v>
      </c>
      <c r="L21" s="31"/>
      <c r="M21" s="31"/>
      <c r="N21" s="31"/>
      <c r="O21" s="7"/>
      <c r="P21" s="31"/>
      <c r="Q21" s="7" t="str">
        <f t="shared" si="1"/>
        <v>Directorate General Family Planning (DGFP) central warehouse</v>
      </c>
      <c r="R21" s="31"/>
      <c r="S21" s="31"/>
      <c r="T21" s="20"/>
      <c r="U21" s="20"/>
      <c r="V21" s="20"/>
      <c r="W21" s="68"/>
      <c r="X21" s="68"/>
      <c r="Y21" s="69"/>
      <c r="Z21" s="86"/>
    </row>
    <row r="22" spans="1:134" s="310" customFormat="1">
      <c r="A22" s="316"/>
      <c r="B22" s="896" t="s">
        <v>139</v>
      </c>
      <c r="C22" s="896"/>
      <c r="D22" s="581" t="s">
        <v>89</v>
      </c>
      <c r="E22" s="317" t="s">
        <v>138</v>
      </c>
      <c r="F22" s="811"/>
      <c r="G22" s="812"/>
      <c r="H22" s="813"/>
      <c r="I22" s="599"/>
      <c r="J22" s="35"/>
      <c r="K22" s="7" t="str">
        <f t="shared" si="0"/>
        <v xml:space="preserve">h. Ministry of Finance or Ministry of Planning </v>
      </c>
      <c r="L22" s="31"/>
      <c r="M22" s="31"/>
      <c r="N22" s="31"/>
      <c r="O22" s="7"/>
      <c r="P22" s="31"/>
      <c r="Q22" s="7">
        <f t="shared" si="1"/>
        <v>0</v>
      </c>
      <c r="R22" s="31"/>
      <c r="S22" s="31"/>
      <c r="T22" s="20"/>
      <c r="U22" s="20"/>
      <c r="V22" s="20"/>
      <c r="W22" s="68"/>
      <c r="X22" s="68"/>
      <c r="Y22" s="69"/>
      <c r="Z22" s="86"/>
    </row>
    <row r="23" spans="1:134" s="318" customFormat="1">
      <c r="A23" s="316"/>
      <c r="B23" s="896" t="s">
        <v>140</v>
      </c>
      <c r="C23" s="896"/>
      <c r="D23" s="581" t="s">
        <v>78</v>
      </c>
      <c r="E23" s="317" t="s">
        <v>138</v>
      </c>
      <c r="F23" s="811" t="s">
        <v>605</v>
      </c>
      <c r="G23" s="812"/>
      <c r="H23" s="813"/>
      <c r="I23" s="599"/>
      <c r="J23" s="35"/>
      <c r="K23" s="54" t="str">
        <f t="shared" si="0"/>
        <v>i. Other (for example: partners)</v>
      </c>
      <c r="L23" s="35"/>
      <c r="M23" s="35"/>
      <c r="N23" s="35"/>
      <c r="O23" s="54"/>
      <c r="P23" s="35"/>
      <c r="Q23" s="54" t="str">
        <f t="shared" si="1"/>
        <v xml:space="preserve">Population Science Department of  Dhaka University </v>
      </c>
      <c r="R23" s="35"/>
      <c r="S23" s="35"/>
      <c r="T23" s="35"/>
      <c r="U23" s="35"/>
      <c r="V23" s="35"/>
      <c r="W23" s="120"/>
      <c r="X23" s="120"/>
      <c r="Y23" s="118"/>
      <c r="Z23" s="118"/>
    </row>
    <row r="24" spans="1:134" s="310" customFormat="1">
      <c r="A24" s="817" t="s">
        <v>141</v>
      </c>
      <c r="B24" s="810"/>
      <c r="C24" s="810"/>
      <c r="D24" s="810"/>
      <c r="E24" s="810"/>
      <c r="F24" s="810"/>
      <c r="G24" s="810"/>
      <c r="H24" s="319" t="s">
        <v>82</v>
      </c>
      <c r="I24" s="26" t="str">
        <f>A24</f>
        <v>A3. How many times did the committee meet during the last year? (0, 1-2, 3-5, or 6+)  (Please select from the dropdown.)</v>
      </c>
      <c r="J24" s="35"/>
      <c r="K24" s="7"/>
      <c r="L24" s="31"/>
      <c r="M24" s="31"/>
      <c r="N24" s="31"/>
      <c r="O24" s="7"/>
      <c r="P24" s="31"/>
      <c r="Q24" s="31"/>
      <c r="R24" s="31"/>
      <c r="S24" s="31"/>
      <c r="T24" s="20"/>
      <c r="U24" s="20"/>
      <c r="V24" s="20"/>
      <c r="W24" s="68"/>
      <c r="X24" s="68"/>
      <c r="Y24" s="69"/>
      <c r="Z24" s="86"/>
    </row>
    <row r="25" spans="1:134" s="310" customFormat="1">
      <c r="A25" s="880" t="s">
        <v>142</v>
      </c>
      <c r="B25" s="881"/>
      <c r="C25" s="881"/>
      <c r="D25" s="896"/>
      <c r="E25" s="896"/>
      <c r="F25" s="896"/>
      <c r="G25" s="897"/>
      <c r="H25" s="319" t="s">
        <v>78</v>
      </c>
      <c r="I25" s="26" t="str">
        <f>A25</f>
        <v xml:space="preserve">A4. Does the committee have legal status?  (Please select from the dropdown.)                                  </v>
      </c>
      <c r="J25" s="35"/>
      <c r="K25" s="7"/>
      <c r="L25" s="31"/>
      <c r="M25" s="31"/>
      <c r="N25" s="31"/>
      <c r="O25" s="7"/>
      <c r="P25" s="31"/>
      <c r="Q25" s="31"/>
      <c r="R25" s="31"/>
      <c r="S25" s="31"/>
      <c r="T25" s="20"/>
      <c r="U25" s="20"/>
      <c r="V25" s="20"/>
      <c r="W25" s="68"/>
      <c r="X25" s="68"/>
      <c r="Y25" s="69"/>
      <c r="Z25" s="86"/>
    </row>
    <row r="26" spans="1:134" s="310" customFormat="1" ht="45.75" thickBot="1">
      <c r="A26" s="891" t="s">
        <v>143</v>
      </c>
      <c r="B26" s="856"/>
      <c r="C26" s="892"/>
      <c r="D26" s="320" t="s">
        <v>78</v>
      </c>
      <c r="E26" s="321" t="s">
        <v>144</v>
      </c>
      <c r="F26" s="322" t="s">
        <v>606</v>
      </c>
      <c r="G26" s="323" t="s">
        <v>145</v>
      </c>
      <c r="H26" s="324" t="s">
        <v>607</v>
      </c>
      <c r="I26" s="26"/>
      <c r="J26" s="35"/>
      <c r="K26" s="7" t="str">
        <f>A26</f>
        <v>A5. Is there a Contraceptive Security "champion"? (someone who consistently brings up and advocates for contraceptive supplies)</v>
      </c>
      <c r="L26" s="31"/>
      <c r="M26" s="31"/>
      <c r="N26" s="31"/>
      <c r="O26" s="7"/>
      <c r="P26" s="31"/>
      <c r="Q26" s="31"/>
      <c r="R26" s="31"/>
      <c r="S26" s="31"/>
      <c r="T26" s="20"/>
      <c r="U26" s="20"/>
      <c r="V26" s="20"/>
      <c r="W26" s="68"/>
      <c r="X26" s="68"/>
      <c r="Y26" s="69"/>
      <c r="Z26" s="86"/>
    </row>
    <row r="27" spans="1:134" s="325" customFormat="1" ht="16.5" customHeight="1" thickBot="1">
      <c r="A27" s="902" t="s">
        <v>146</v>
      </c>
      <c r="B27" s="903"/>
      <c r="C27" s="903"/>
      <c r="D27" s="903"/>
      <c r="E27" s="903"/>
      <c r="F27" s="903"/>
      <c r="G27" s="903"/>
      <c r="H27" s="307"/>
      <c r="I27" s="12"/>
      <c r="J27" s="60"/>
      <c r="K27" s="9"/>
      <c r="L27" s="43"/>
      <c r="M27" s="43"/>
      <c r="N27" s="43"/>
      <c r="O27" s="43"/>
      <c r="P27" s="43"/>
      <c r="Q27" s="43"/>
      <c r="R27" s="43"/>
      <c r="S27" s="43"/>
      <c r="T27" s="60"/>
      <c r="U27" s="60"/>
      <c r="V27" s="60"/>
      <c r="W27" s="70"/>
      <c r="X27" s="70"/>
      <c r="Y27" s="71"/>
      <c r="Z27" s="87"/>
    </row>
    <row r="28" spans="1:134" s="310" customFormat="1">
      <c r="A28" s="895" t="s">
        <v>147</v>
      </c>
      <c r="B28" s="896"/>
      <c r="C28" s="897"/>
      <c r="D28" s="928" t="s">
        <v>148</v>
      </c>
      <c r="E28" s="929"/>
      <c r="F28" s="326" t="s">
        <v>104</v>
      </c>
      <c r="G28" s="327" t="s">
        <v>149</v>
      </c>
      <c r="H28" s="309" t="s">
        <v>102</v>
      </c>
      <c r="I28" s="38"/>
      <c r="J28" s="36"/>
      <c r="K28" s="7">
        <f>B28</f>
        <v>0</v>
      </c>
      <c r="L28" s="31"/>
      <c r="M28" s="31"/>
      <c r="N28" s="31"/>
      <c r="O28" s="31"/>
      <c r="P28" s="31"/>
      <c r="Q28" s="31"/>
      <c r="R28" s="31"/>
      <c r="S28" s="31"/>
      <c r="T28" s="20"/>
      <c r="U28" s="20"/>
      <c r="V28" s="20"/>
      <c r="W28" s="68"/>
      <c r="X28" s="68"/>
      <c r="Y28" s="69"/>
      <c r="Z28" s="86"/>
    </row>
    <row r="29" spans="1:134" s="310" customFormat="1" ht="45" customHeight="1">
      <c r="A29" s="817" t="s">
        <v>150</v>
      </c>
      <c r="B29" s="810"/>
      <c r="C29" s="810"/>
      <c r="D29" s="810"/>
      <c r="E29" s="810"/>
      <c r="F29" s="814"/>
      <c r="G29" s="930">
        <v>47000000</v>
      </c>
      <c r="H29" s="931"/>
      <c r="I29" s="10"/>
      <c r="J29" s="54">
        <f>G29</f>
        <v>47000000</v>
      </c>
      <c r="K29" s="7"/>
      <c r="L29" s="31"/>
      <c r="M29" s="51">
        <f>E29</f>
        <v>0</v>
      </c>
      <c r="N29" s="31"/>
      <c r="O29" s="31"/>
      <c r="P29" s="31"/>
      <c r="Q29" s="31"/>
      <c r="R29" s="31"/>
      <c r="S29" s="31"/>
      <c r="T29" s="20"/>
      <c r="U29" s="20"/>
      <c r="V29" s="20"/>
      <c r="W29" s="68"/>
      <c r="X29" s="68"/>
      <c r="Y29" s="72" t="str">
        <f>A29</f>
        <v>B2. What was the estimated dollar value of contraceptives needed to be procured for the public sector for the most recent complete fiscal year? (in USD currency)
(for example, to cover the needs for FY '10-'11)</v>
      </c>
      <c r="Z29" s="86"/>
    </row>
    <row r="30" spans="1:134" s="310" customFormat="1" ht="58.5">
      <c r="A30" s="817" t="s">
        <v>151</v>
      </c>
      <c r="B30" s="810"/>
      <c r="C30" s="810"/>
      <c r="D30" s="810"/>
      <c r="E30" s="145" t="s">
        <v>608</v>
      </c>
      <c r="F30" s="328" t="s">
        <v>152</v>
      </c>
      <c r="G30" s="932" t="s">
        <v>609</v>
      </c>
      <c r="H30" s="933"/>
      <c r="I30" s="10"/>
      <c r="J30" s="54" t="str">
        <f>G30</f>
        <v>Management Sciences for Health/SIAPS Program</v>
      </c>
      <c r="K30" s="7"/>
      <c r="L30" s="31"/>
      <c r="M30" s="51" t="str">
        <f>E30</f>
        <v>One year between 2011 and 2016</v>
      </c>
      <c r="N30" s="31"/>
      <c r="O30" s="31"/>
      <c r="P30" s="31"/>
      <c r="Q30" s="31"/>
      <c r="R30" s="31"/>
      <c r="S30" s="31"/>
      <c r="T30" s="20"/>
      <c r="U30" s="20"/>
      <c r="V30" s="20"/>
      <c r="W30" s="68"/>
      <c r="X30" s="68"/>
      <c r="Y30" s="72" t="str">
        <f>A30</f>
        <v>B3. Time period covered by the forecast/quantification (mm/yy-mm/yy)
(should ideally be FY '10-'11)</v>
      </c>
      <c r="Z30" s="86"/>
      <c r="AA30" s="394"/>
    </row>
    <row r="31" spans="1:134" s="310" customFormat="1" ht="15" customHeight="1">
      <c r="A31" s="817" t="s">
        <v>153</v>
      </c>
      <c r="B31" s="810"/>
      <c r="C31" s="810"/>
      <c r="D31" s="810"/>
      <c r="E31" s="810"/>
      <c r="F31" s="810"/>
      <c r="G31" s="814"/>
      <c r="H31" s="319" t="s">
        <v>78</v>
      </c>
      <c r="I31" s="26" t="str">
        <f>A31</f>
        <v>B4. Is there a government budget line item specifically for the procurement of contraceptives?  (Please select from the dropdown list.)</v>
      </c>
      <c r="J31" s="36"/>
      <c r="K31" s="7"/>
      <c r="L31" s="31"/>
      <c r="M31" s="31"/>
      <c r="N31" s="31"/>
      <c r="O31" s="31"/>
      <c r="P31" s="31"/>
      <c r="Q31" s="31"/>
      <c r="R31" s="31"/>
      <c r="S31" s="31"/>
      <c r="T31" s="20"/>
      <c r="U31" s="20"/>
      <c r="V31" s="20"/>
      <c r="W31" s="68"/>
      <c r="X31" s="68"/>
      <c r="Y31" s="69"/>
      <c r="Z31" s="86"/>
    </row>
    <row r="32" spans="1:134" s="310" customFormat="1" ht="90" customHeight="1">
      <c r="A32" s="817" t="s">
        <v>154</v>
      </c>
      <c r="B32" s="810"/>
      <c r="C32" s="810"/>
      <c r="D32" s="810"/>
      <c r="E32" s="810"/>
      <c r="F32" s="810"/>
      <c r="G32" s="814"/>
      <c r="H32" s="319" t="s">
        <v>78</v>
      </c>
      <c r="I32" s="26"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6"/>
      <c r="K32" s="7"/>
      <c r="L32" s="31"/>
      <c r="M32" s="31"/>
      <c r="N32" s="31"/>
      <c r="O32" s="31"/>
      <c r="P32" s="31"/>
      <c r="Q32" s="31"/>
      <c r="R32" s="31"/>
      <c r="S32" s="31"/>
      <c r="T32" s="20"/>
      <c r="U32" s="20"/>
      <c r="V32" s="20"/>
      <c r="W32" s="68"/>
      <c r="X32" s="68"/>
      <c r="Y32" s="69"/>
      <c r="Z32" s="86"/>
    </row>
    <row r="33" spans="1:26" s="310" customFormat="1" ht="15.75" customHeight="1" thickBot="1">
      <c r="A33" s="817" t="s">
        <v>155</v>
      </c>
      <c r="B33" s="810"/>
      <c r="C33" s="810"/>
      <c r="D33" s="810"/>
      <c r="E33" s="810"/>
      <c r="F33" s="810"/>
      <c r="G33" s="810"/>
      <c r="H33" s="818"/>
      <c r="I33" s="598"/>
      <c r="J33" s="36"/>
      <c r="K33" s="7"/>
      <c r="L33" s="31"/>
      <c r="M33" s="31"/>
      <c r="N33" s="31"/>
      <c r="O33" s="31"/>
      <c r="P33" s="31"/>
      <c r="Q33" s="31"/>
      <c r="R33" s="31"/>
      <c r="S33" s="31"/>
      <c r="T33" s="20"/>
      <c r="U33" s="20"/>
      <c r="V33" s="20"/>
      <c r="W33" s="68"/>
      <c r="X33" s="72" t="str">
        <f>A33</f>
        <v>B6. Please complete the table below regarding government allocations for contraceptive procurement.</v>
      </c>
      <c r="Y33" s="69"/>
      <c r="Z33" s="86"/>
    </row>
    <row r="34" spans="1:26" s="310" customFormat="1" ht="147">
      <c r="A34" s="333"/>
      <c r="B34" s="924"/>
      <c r="C34" s="924"/>
      <c r="D34" s="925"/>
      <c r="E34" s="530" t="s">
        <v>156</v>
      </c>
      <c r="F34" s="335" t="s">
        <v>157</v>
      </c>
      <c r="G34" s="336" t="s">
        <v>158</v>
      </c>
      <c r="H34" s="337" t="s">
        <v>159</v>
      </c>
      <c r="I34" s="27"/>
      <c r="J34" s="37"/>
      <c r="K34" s="7">
        <f>A34</f>
        <v>0</v>
      </c>
      <c r="L34" s="31"/>
      <c r="M34" s="31"/>
      <c r="N34" s="31"/>
      <c r="O34" s="31"/>
      <c r="P34" s="31"/>
      <c r="Q34" s="31"/>
      <c r="R34" s="31"/>
      <c r="S34" s="31"/>
      <c r="T34" s="20"/>
      <c r="U34" s="20"/>
      <c r="V34" s="20"/>
      <c r="W34" s="68"/>
      <c r="X34" s="68"/>
      <c r="Y34" s="69"/>
      <c r="Z34" s="86"/>
    </row>
    <row r="35" spans="1:26" s="310" customFormat="1" ht="30">
      <c r="A35" s="316"/>
      <c r="B35" s="810" t="s">
        <v>160</v>
      </c>
      <c r="C35" s="810"/>
      <c r="D35" s="814"/>
      <c r="E35" s="329">
        <v>5333333</v>
      </c>
      <c r="F35" s="330" t="s">
        <v>610</v>
      </c>
      <c r="G35" s="331" t="s">
        <v>611</v>
      </c>
      <c r="H35" s="332"/>
      <c r="I35" s="38"/>
      <c r="J35" s="36"/>
      <c r="K35" s="7" t="e">
        <f>#REF!</f>
        <v>#REF!</v>
      </c>
      <c r="L35" s="31"/>
      <c r="M35" s="31"/>
      <c r="N35" s="31"/>
      <c r="O35" s="31"/>
      <c r="P35" s="31"/>
      <c r="Q35" s="31"/>
      <c r="R35" s="31"/>
      <c r="S35" s="31"/>
      <c r="T35" s="20"/>
      <c r="U35" s="20"/>
      <c r="V35" s="20"/>
      <c r="W35" s="68"/>
      <c r="X35" s="68"/>
      <c r="Y35" s="69"/>
      <c r="Z35" s="86"/>
    </row>
    <row r="36" spans="1:26" s="310" customFormat="1" ht="15" hidden="1" customHeight="1">
      <c r="A36" s="926"/>
      <c r="B36" s="924"/>
      <c r="C36" s="924"/>
      <c r="D36" s="924"/>
      <c r="E36" s="924"/>
      <c r="F36" s="924"/>
      <c r="G36" s="924"/>
      <c r="H36" s="927"/>
      <c r="I36" s="38"/>
      <c r="J36" s="36"/>
      <c r="K36" s="7"/>
      <c r="L36" s="31"/>
      <c r="M36" s="31"/>
      <c r="N36" s="31"/>
      <c r="O36" s="31"/>
      <c r="P36" s="31"/>
      <c r="Q36" s="31"/>
      <c r="R36" s="31"/>
      <c r="S36" s="31"/>
      <c r="T36" s="20"/>
      <c r="U36" s="20"/>
      <c r="V36" s="20"/>
      <c r="W36" s="68"/>
      <c r="X36" s="68"/>
      <c r="Y36" s="69"/>
      <c r="Z36" s="86"/>
    </row>
    <row r="37" spans="1:26" s="310" customFormat="1" ht="75">
      <c r="A37" s="817" t="s">
        <v>161</v>
      </c>
      <c r="B37" s="810"/>
      <c r="C37" s="810"/>
      <c r="D37" s="810"/>
      <c r="E37" s="810"/>
      <c r="F37" s="810"/>
      <c r="G37" s="814"/>
      <c r="H37" s="319" t="s">
        <v>78</v>
      </c>
      <c r="I37" s="26"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6"/>
      <c r="K37" s="7"/>
      <c r="L37" s="31"/>
      <c r="M37" s="31"/>
      <c r="N37" s="31"/>
      <c r="O37" s="31"/>
      <c r="P37" s="31"/>
      <c r="Q37" s="31"/>
      <c r="R37" s="31"/>
      <c r="S37" s="31"/>
      <c r="T37" s="20"/>
      <c r="U37" s="20"/>
      <c r="V37" s="20"/>
      <c r="W37" s="68"/>
      <c r="X37" s="68"/>
      <c r="Y37" s="69"/>
      <c r="Z37" s="86"/>
    </row>
    <row r="38" spans="1:26" s="310" customFormat="1" ht="60.75" customHeight="1" thickBot="1">
      <c r="A38" s="817" t="s">
        <v>162</v>
      </c>
      <c r="B38" s="810"/>
      <c r="C38" s="810"/>
      <c r="D38" s="810"/>
      <c r="E38" s="810"/>
      <c r="F38" s="810"/>
      <c r="G38" s="810"/>
      <c r="H38" s="818"/>
      <c r="I38" s="598"/>
      <c r="J38" s="36"/>
      <c r="K38" s="7"/>
      <c r="L38" s="31"/>
      <c r="M38" s="31"/>
      <c r="N38" s="31"/>
      <c r="O38" s="31"/>
      <c r="P38" s="31"/>
      <c r="Q38" s="31"/>
      <c r="R38" s="31"/>
      <c r="S38" s="31"/>
      <c r="T38" s="20"/>
      <c r="U38" s="20"/>
      <c r="V38" s="20"/>
      <c r="W38" s="68"/>
      <c r="X38" s="7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69"/>
      <c r="Z38" s="86"/>
    </row>
    <row r="39" spans="1:26" s="310" customFormat="1" ht="129.75">
      <c r="A39" s="333"/>
      <c r="B39" s="920" t="s">
        <v>163</v>
      </c>
      <c r="C39" s="1132"/>
      <c r="D39" s="334" t="s">
        <v>164</v>
      </c>
      <c r="E39" s="335" t="s">
        <v>165</v>
      </c>
      <c r="F39" s="335" t="s">
        <v>166</v>
      </c>
      <c r="G39" s="336" t="s">
        <v>167</v>
      </c>
      <c r="H39" s="337" t="s">
        <v>159</v>
      </c>
      <c r="I39" s="27"/>
      <c r="J39" s="37"/>
      <c r="K39" s="7">
        <f>A39</f>
        <v>0</v>
      </c>
      <c r="L39" s="31"/>
      <c r="M39" s="31"/>
      <c r="N39" s="31"/>
      <c r="O39" s="31"/>
      <c r="P39" s="31"/>
      <c r="Q39" s="31"/>
      <c r="R39" s="31"/>
      <c r="S39" s="31"/>
      <c r="T39" s="20"/>
      <c r="U39" s="20"/>
      <c r="V39" s="20"/>
      <c r="W39" s="68"/>
      <c r="X39" s="68"/>
      <c r="Y39" s="69"/>
      <c r="Z39" s="86"/>
    </row>
    <row r="40" spans="1:26" s="310" customFormat="1" ht="30">
      <c r="A40" s="333"/>
      <c r="B40" s="810" t="s">
        <v>168</v>
      </c>
      <c r="C40" s="814"/>
      <c r="D40" s="338" t="s">
        <v>89</v>
      </c>
      <c r="E40" s="329">
        <v>0</v>
      </c>
      <c r="F40" s="339" t="s">
        <v>610</v>
      </c>
      <c r="G40" s="340" t="s">
        <v>612</v>
      </c>
      <c r="H40" s="332"/>
      <c r="I40" s="38"/>
      <c r="J40" s="36"/>
      <c r="K40" s="7" t="str">
        <f>B40</f>
        <v>a. Internally generated funds spent on contraceptive procurement</v>
      </c>
      <c r="L40" s="31"/>
      <c r="M40" s="31"/>
      <c r="N40" s="31"/>
      <c r="O40" s="31"/>
      <c r="P40" s="31"/>
      <c r="Q40" s="31"/>
      <c r="R40" s="31"/>
      <c r="S40" s="31"/>
      <c r="T40" s="20"/>
      <c r="U40" s="20"/>
      <c r="V40" s="20"/>
      <c r="W40" s="68"/>
      <c r="X40" s="68"/>
      <c r="Y40" s="69"/>
      <c r="Z40" s="86"/>
    </row>
    <row r="41" spans="1:26" s="310" customFormat="1" ht="30">
      <c r="A41" s="333"/>
      <c r="B41" s="341"/>
      <c r="C41" s="342" t="s">
        <v>169</v>
      </c>
      <c r="D41" s="843" t="s">
        <v>96</v>
      </c>
      <c r="E41" s="844"/>
      <c r="F41" s="844"/>
      <c r="G41" s="844"/>
      <c r="H41" s="845"/>
      <c r="I41" s="39"/>
      <c r="J41" s="36"/>
      <c r="K41" s="7" t="str">
        <f>C41</f>
        <v>i. Specify source(s) of internally generated funds spent (for example, from taxes or user fees)</v>
      </c>
      <c r="L41" s="31"/>
      <c r="M41" s="31"/>
      <c r="N41" s="31"/>
      <c r="O41" s="34" t="str">
        <f>D41</f>
        <v>N/A</v>
      </c>
      <c r="P41" s="31"/>
      <c r="Q41" s="31"/>
      <c r="R41" s="31"/>
      <c r="S41" s="31"/>
      <c r="T41" s="20"/>
      <c r="U41" s="20"/>
      <c r="V41" s="20"/>
      <c r="W41" s="68"/>
      <c r="X41" s="68"/>
      <c r="Y41" s="69"/>
      <c r="Z41" s="86"/>
    </row>
    <row r="42" spans="1:26" s="310" customFormat="1" ht="60">
      <c r="A42" s="333"/>
      <c r="B42" s="810" t="s">
        <v>170</v>
      </c>
      <c r="C42" s="814"/>
      <c r="D42" s="338" t="s">
        <v>78</v>
      </c>
      <c r="E42" s="329">
        <v>35690361</v>
      </c>
      <c r="F42" s="339" t="s">
        <v>610</v>
      </c>
      <c r="G42" s="331" t="s">
        <v>612</v>
      </c>
      <c r="H42" s="332"/>
      <c r="I42" s="38"/>
      <c r="J42" s="36"/>
      <c r="K42" s="7" t="str">
        <f>B42</f>
        <v>b. Total of all other government funds spent on contraceptive procurement (basket funds, World Bank credits or loans, and other funds donors gave to the government [e.g., direct budget support])</v>
      </c>
      <c r="L42" s="31"/>
      <c r="M42" s="31"/>
      <c r="N42" s="31"/>
      <c r="O42" s="31"/>
      <c r="P42" s="31"/>
      <c r="Q42" s="31"/>
      <c r="R42" s="31"/>
      <c r="S42" s="31"/>
      <c r="T42" s="20"/>
      <c r="U42" s="20"/>
      <c r="V42" s="20"/>
      <c r="W42" s="68"/>
      <c r="X42" s="68"/>
      <c r="Y42" s="69"/>
      <c r="Z42" s="86"/>
    </row>
    <row r="43" spans="1:26" s="310" customFormat="1" ht="90">
      <c r="A43" s="333"/>
      <c r="B43" s="341"/>
      <c r="C43" s="342" t="s">
        <v>171</v>
      </c>
      <c r="D43" s="843" t="s">
        <v>613</v>
      </c>
      <c r="E43" s="844"/>
      <c r="F43" s="844"/>
      <c r="G43" s="844"/>
      <c r="H43" s="845"/>
      <c r="I43" s="39"/>
      <c r="J43" s="36"/>
      <c r="K43" s="7" t="str">
        <f>C43</f>
        <v>i. Specify source(s) of other government funds spent (for example: basket funding or specific donor)</v>
      </c>
      <c r="L43" s="31"/>
      <c r="M43" s="31"/>
      <c r="N43" s="31"/>
      <c r="O43" s="34" t="str">
        <f>D43</f>
        <v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v>
      </c>
      <c r="P43" s="31"/>
      <c r="Q43" s="31"/>
      <c r="R43" s="31"/>
      <c r="S43" s="31"/>
      <c r="T43" s="20"/>
      <c r="U43" s="20"/>
      <c r="V43" s="20"/>
      <c r="W43" s="68"/>
      <c r="X43" s="68"/>
      <c r="Y43" s="69"/>
      <c r="Z43" s="86"/>
    </row>
    <row r="44" spans="1:26" s="310" customFormat="1" ht="45">
      <c r="A44" s="333"/>
      <c r="B44" s="810" t="s">
        <v>172</v>
      </c>
      <c r="C44" s="814"/>
      <c r="D44" s="343"/>
      <c r="E44" s="344">
        <f>E40+E42</f>
        <v>35690361</v>
      </c>
      <c r="F44" s="345"/>
      <c r="G44" s="345"/>
      <c r="H44" s="332"/>
      <c r="I44" s="38"/>
      <c r="J44" s="36"/>
      <c r="K44" s="7" t="str">
        <f>B44</f>
        <v>c. TOTAL government funds spent on contraceptive procurement
This will auto-calculate.  (It will sum a &amp; b above.)</v>
      </c>
      <c r="L44" s="31"/>
      <c r="M44" s="31"/>
      <c r="N44" s="31"/>
      <c r="O44" s="34"/>
      <c r="P44" s="31"/>
      <c r="Q44" s="31"/>
      <c r="R44" s="31"/>
      <c r="S44" s="31"/>
      <c r="T44" s="20"/>
      <c r="U44" s="20"/>
      <c r="V44" s="20"/>
      <c r="W44" s="68"/>
      <c r="X44" s="68"/>
      <c r="Y44" s="69"/>
      <c r="Z44" s="86"/>
    </row>
    <row r="45" spans="1:26" s="299" customFormat="1">
      <c r="A45" s="1133"/>
      <c r="B45" s="1134"/>
      <c r="C45" s="1134"/>
      <c r="D45" s="1135"/>
      <c r="E45" s="1136"/>
      <c r="F45" s="1136"/>
      <c r="G45" s="1137"/>
      <c r="H45" s="1138"/>
      <c r="I45" s="61"/>
      <c r="J45" s="36"/>
      <c r="K45" s="7">
        <f>A45</f>
        <v>0</v>
      </c>
      <c r="L45" s="31"/>
      <c r="M45" s="31"/>
      <c r="N45" s="31"/>
      <c r="O45" s="34"/>
      <c r="P45" s="31"/>
      <c r="Q45" s="31"/>
      <c r="R45" s="31"/>
      <c r="S45" s="31"/>
      <c r="T45" s="20"/>
      <c r="U45" s="20"/>
      <c r="V45" s="20"/>
      <c r="W45" s="68"/>
      <c r="X45" s="68"/>
      <c r="Y45" s="1067"/>
      <c r="Z45" s="1062"/>
    </row>
    <row r="46" spans="1:26" s="310" customFormat="1" ht="30" customHeight="1">
      <c r="A46" s="817" t="s">
        <v>173</v>
      </c>
      <c r="B46" s="810"/>
      <c r="C46" s="810"/>
      <c r="D46" s="810"/>
      <c r="E46" s="810"/>
      <c r="F46" s="810"/>
      <c r="G46" s="810"/>
      <c r="H46" s="818"/>
      <c r="I46" s="598"/>
      <c r="J46" s="36"/>
      <c r="K46" s="7"/>
      <c r="L46" s="31"/>
      <c r="M46" s="31"/>
      <c r="N46" s="31"/>
      <c r="O46" s="31"/>
      <c r="P46" s="31"/>
      <c r="Q46" s="31"/>
      <c r="R46" s="31"/>
      <c r="S46" s="31"/>
      <c r="T46" s="20"/>
      <c r="U46" s="20"/>
      <c r="V46" s="20"/>
      <c r="W46" s="68"/>
      <c r="X46" s="72" t="str">
        <f>A46</f>
        <v xml:space="preserve">B9. Please complete the table below to indicate donor expenditures on contraceptive procurement in the most recent complete fiscal year (FY '10-'11).
</v>
      </c>
      <c r="Y46" s="69"/>
      <c r="Z46" s="86"/>
    </row>
    <row r="47" spans="1:26" s="310" customFormat="1" ht="129.75">
      <c r="A47" s="333" t="s">
        <v>174</v>
      </c>
      <c r="B47" s="920" t="s">
        <v>175</v>
      </c>
      <c r="C47" s="814"/>
      <c r="D47" s="334" t="s">
        <v>176</v>
      </c>
      <c r="E47" s="335" t="s">
        <v>177</v>
      </c>
      <c r="F47" s="335" t="s">
        <v>178</v>
      </c>
      <c r="G47" s="336" t="s">
        <v>179</v>
      </c>
      <c r="H47" s="337" t="s">
        <v>159</v>
      </c>
      <c r="I47" s="21"/>
      <c r="J47" s="36"/>
      <c r="K47" s="7" t="str">
        <f>A47</f>
        <v xml:space="preserve">
</v>
      </c>
      <c r="L47" s="31"/>
      <c r="M47" s="31"/>
      <c r="N47" s="31"/>
      <c r="O47" s="34"/>
      <c r="P47" s="31"/>
      <c r="Q47" s="31"/>
      <c r="R47" s="31"/>
      <c r="S47" s="31"/>
      <c r="T47" s="20"/>
      <c r="U47" s="20"/>
      <c r="V47" s="20"/>
      <c r="W47" s="68"/>
      <c r="X47" s="68"/>
      <c r="Y47" s="69"/>
      <c r="Z47" s="86"/>
    </row>
    <row r="48" spans="1:26" s="310" customFormat="1">
      <c r="A48" s="333"/>
      <c r="B48" s="810" t="s">
        <v>180</v>
      </c>
      <c r="C48" s="814"/>
      <c r="D48" s="338" t="s">
        <v>78</v>
      </c>
      <c r="E48" s="329">
        <v>3846153</v>
      </c>
      <c r="F48" s="339" t="s">
        <v>610</v>
      </c>
      <c r="G48" s="346" t="s">
        <v>612</v>
      </c>
      <c r="H48" s="347"/>
      <c r="I48" s="10"/>
      <c r="J48" s="36"/>
      <c r="K48" s="7" t="str">
        <f>B48</f>
        <v>a. In-kind donations of contraceptives</v>
      </c>
      <c r="L48" s="31"/>
      <c r="M48" s="31"/>
      <c r="N48" s="31"/>
      <c r="O48" s="34"/>
      <c r="P48" s="31"/>
      <c r="Q48" s="31"/>
      <c r="R48" s="31"/>
      <c r="S48" s="31"/>
      <c r="T48" s="20"/>
      <c r="U48" s="20"/>
      <c r="V48" s="20"/>
      <c r="W48" s="68"/>
      <c r="X48" s="68"/>
      <c r="Y48" s="69"/>
      <c r="Z48" s="86"/>
    </row>
    <row r="49" spans="1:26" s="310" customFormat="1">
      <c r="A49" s="333"/>
      <c r="B49" s="341"/>
      <c r="C49" s="342" t="s">
        <v>181</v>
      </c>
      <c r="D49" s="921" t="s">
        <v>614</v>
      </c>
      <c r="E49" s="922"/>
      <c r="F49" s="922"/>
      <c r="G49" s="922"/>
      <c r="H49" s="923"/>
      <c r="I49" s="348"/>
      <c r="J49" s="36"/>
      <c r="K49" s="7" t="str">
        <f>C49</f>
        <v xml:space="preserve">i. Specify source(s) of in-kind donations </v>
      </c>
      <c r="L49" s="31"/>
      <c r="M49" s="31"/>
      <c r="N49" s="31"/>
      <c r="O49" s="34" t="str">
        <f>D49</f>
        <v>KfW</v>
      </c>
      <c r="P49" s="31"/>
      <c r="Q49" s="31"/>
      <c r="R49" s="31"/>
      <c r="S49" s="31"/>
      <c r="T49" s="20"/>
      <c r="U49" s="20"/>
      <c r="V49" s="20"/>
      <c r="W49" s="68"/>
      <c r="X49" s="68"/>
      <c r="Y49" s="69"/>
      <c r="Z49" s="86"/>
    </row>
    <row r="50" spans="1:26" s="310" customFormat="1">
      <c r="A50" s="333"/>
      <c r="B50" s="810" t="s">
        <v>182</v>
      </c>
      <c r="C50" s="814"/>
      <c r="D50" s="338" t="s">
        <v>89</v>
      </c>
      <c r="E50" s="329">
        <v>0</v>
      </c>
      <c r="F50" s="339" t="s">
        <v>610</v>
      </c>
      <c r="G50" s="346"/>
      <c r="H50" s="347"/>
      <c r="I50" s="10"/>
      <c r="J50" s="36"/>
      <c r="K50" s="7" t="str">
        <f>B50</f>
        <v>b. Global Fund grants used to procure condoms</v>
      </c>
      <c r="L50" s="31"/>
      <c r="M50" s="31"/>
      <c r="N50" s="31"/>
      <c r="O50" s="34"/>
      <c r="P50" s="31"/>
      <c r="Q50" s="31"/>
      <c r="R50" s="31"/>
      <c r="S50" s="31"/>
      <c r="T50" s="20"/>
      <c r="U50" s="20"/>
      <c r="V50" s="20"/>
      <c r="W50" s="68"/>
      <c r="X50" s="68"/>
      <c r="Y50" s="69"/>
      <c r="Z50" s="86"/>
    </row>
    <row r="51" spans="1:26" s="310" customFormat="1" ht="30">
      <c r="A51" s="333"/>
      <c r="B51" s="810" t="s">
        <v>183</v>
      </c>
      <c r="C51" s="814"/>
      <c r="D51" s="338" t="s">
        <v>89</v>
      </c>
      <c r="E51" s="329">
        <v>0</v>
      </c>
      <c r="F51" s="339" t="s">
        <v>610</v>
      </c>
      <c r="G51" s="346"/>
      <c r="H51" s="347"/>
      <c r="I51" s="10"/>
      <c r="J51" s="36"/>
      <c r="K51" s="7" t="str">
        <f>B51</f>
        <v>c. Global Fund grants used to procure contraceptives besides condoms</v>
      </c>
      <c r="L51" s="31"/>
      <c r="M51" s="31"/>
      <c r="N51" s="31"/>
      <c r="O51" s="34"/>
      <c r="P51" s="31"/>
      <c r="Q51" s="31"/>
      <c r="R51" s="31"/>
      <c r="S51" s="31"/>
      <c r="T51" s="20"/>
      <c r="U51" s="20"/>
      <c r="V51" s="20"/>
      <c r="W51" s="68"/>
      <c r="X51" s="68"/>
      <c r="Y51" s="69"/>
      <c r="Z51" s="86"/>
    </row>
    <row r="52" spans="1:26" s="310" customFormat="1" ht="45">
      <c r="A52" s="333"/>
      <c r="B52" s="810" t="s">
        <v>184</v>
      </c>
      <c r="C52" s="814"/>
      <c r="D52" s="343"/>
      <c r="E52" s="344">
        <f>E48+E50+E51</f>
        <v>3846153</v>
      </c>
      <c r="F52" s="345"/>
      <c r="G52" s="345"/>
      <c r="H52" s="349"/>
      <c r="I52" s="38"/>
      <c r="J52" s="36"/>
      <c r="K52" s="7" t="str">
        <f>B52</f>
        <v>d. TOTAL value of in-kind donations and Global Fund grants spent on contraceptive procurement
This will auto-calculate.  (It will sum a-c above.)</v>
      </c>
      <c r="L52" s="31"/>
      <c r="M52" s="31"/>
      <c r="N52" s="31"/>
      <c r="O52" s="34"/>
      <c r="P52" s="31"/>
      <c r="Q52" s="31"/>
      <c r="R52" s="31"/>
      <c r="S52" s="31"/>
      <c r="T52" s="20"/>
      <c r="U52" s="20"/>
      <c r="V52" s="20"/>
      <c r="W52" s="68"/>
      <c r="X52" s="68"/>
      <c r="Y52" s="69"/>
      <c r="Z52" s="86"/>
    </row>
    <row r="53" spans="1:26" s="299" customFormat="1">
      <c r="A53" s="1133"/>
      <c r="B53" s="1134"/>
      <c r="C53" s="1134"/>
      <c r="D53" s="1135"/>
      <c r="E53" s="1136"/>
      <c r="F53" s="1136"/>
      <c r="G53" s="1137"/>
      <c r="H53" s="1138"/>
      <c r="I53" s="61"/>
      <c r="J53" s="36"/>
      <c r="K53" s="7">
        <f>A53</f>
        <v>0</v>
      </c>
      <c r="L53" s="31"/>
      <c r="M53" s="31"/>
      <c r="N53" s="31"/>
      <c r="O53" s="34"/>
      <c r="P53" s="31"/>
      <c r="Q53" s="31"/>
      <c r="R53" s="31"/>
      <c r="S53" s="31"/>
      <c r="T53" s="20"/>
      <c r="U53" s="20"/>
      <c r="V53" s="20"/>
      <c r="W53" s="68"/>
      <c r="X53" s="68"/>
      <c r="Y53" s="1067"/>
      <c r="Z53" s="1062"/>
    </row>
    <row r="54" spans="1:26" s="310" customFormat="1" ht="75" customHeight="1">
      <c r="A54" s="817" t="s">
        <v>185</v>
      </c>
      <c r="B54" s="810"/>
      <c r="C54" s="810"/>
      <c r="D54" s="810"/>
      <c r="E54" s="810"/>
      <c r="F54" s="810"/>
      <c r="G54" s="810"/>
      <c r="H54" s="818"/>
      <c r="I54" s="598"/>
      <c r="J54" s="36"/>
      <c r="K54" s="7"/>
      <c r="L54" s="31"/>
      <c r="M54" s="31"/>
      <c r="N54" s="31"/>
      <c r="O54" s="31"/>
      <c r="P54" s="31"/>
      <c r="Q54" s="31"/>
      <c r="R54" s="31"/>
      <c r="S54" s="31"/>
      <c r="T54" s="20"/>
      <c r="U54" s="20"/>
      <c r="V54" s="20"/>
      <c r="W54" s="68"/>
      <c r="X54" s="7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69"/>
      <c r="Z54" s="86"/>
    </row>
    <row r="55" spans="1:26" s="310" customFormat="1" ht="150">
      <c r="A55" s="912" t="s">
        <v>186</v>
      </c>
      <c r="B55" s="913"/>
      <c r="C55" s="913"/>
      <c r="D55" s="913"/>
      <c r="E55" s="914"/>
      <c r="F55" s="350">
        <f>E44/(E44+E52)</f>
        <v>0.90271896505594806</v>
      </c>
      <c r="G55" s="915"/>
      <c r="H55" s="916"/>
      <c r="I55" s="10"/>
      <c r="J55" s="40">
        <f>G55</f>
        <v>0</v>
      </c>
      <c r="K55" s="7"/>
      <c r="L55" s="31"/>
      <c r="M55" s="31"/>
      <c r="N55" s="31"/>
      <c r="O55" s="34"/>
      <c r="P55" s="31"/>
      <c r="Q55" s="31"/>
      <c r="R55" s="41"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31"/>
      <c r="T55" s="20"/>
      <c r="U55" s="20"/>
      <c r="V55" s="20"/>
      <c r="W55" s="68"/>
      <c r="X55" s="68"/>
      <c r="Y55" s="69"/>
      <c r="Z55" s="86"/>
    </row>
    <row r="56" spans="1:26" s="310" customFormat="1" ht="135">
      <c r="A56" s="912" t="s">
        <v>188</v>
      </c>
      <c r="B56" s="1139"/>
      <c r="C56" s="1139"/>
      <c r="D56" s="1139"/>
      <c r="E56" s="1140"/>
      <c r="F56" s="350">
        <f>(E44+E52)/G29</f>
        <v>0.84120242553191493</v>
      </c>
      <c r="G56" s="915"/>
      <c r="H56" s="916"/>
      <c r="I56" s="10"/>
      <c r="J56" s="40">
        <f>G56</f>
        <v>0</v>
      </c>
      <c r="K56" s="7"/>
      <c r="L56" s="31"/>
      <c r="M56" s="31"/>
      <c r="N56" s="31"/>
      <c r="O56" s="34"/>
      <c r="P56" s="31"/>
      <c r="Q56" s="31"/>
      <c r="R56" s="41"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31"/>
      <c r="T56" s="20"/>
      <c r="U56" s="20"/>
      <c r="V56" s="20"/>
      <c r="W56" s="68"/>
      <c r="X56" s="68"/>
      <c r="Y56" s="69"/>
      <c r="Z56" s="86"/>
    </row>
    <row r="57" spans="1:26" s="310" customFormat="1" ht="45">
      <c r="A57" s="917" t="s">
        <v>190</v>
      </c>
      <c r="B57" s="918"/>
      <c r="C57" s="918"/>
      <c r="D57" s="918"/>
      <c r="E57" s="919"/>
      <c r="F57" s="351" t="s">
        <v>89</v>
      </c>
      <c r="G57" s="915"/>
      <c r="H57" s="916"/>
      <c r="I57" s="10"/>
      <c r="J57" s="40">
        <f>G57</f>
        <v>0</v>
      </c>
      <c r="K57" s="7"/>
      <c r="L57" s="31"/>
      <c r="M57" s="31"/>
      <c r="N57" s="31"/>
      <c r="O57" s="34"/>
      <c r="P57" s="31"/>
      <c r="Q57" s="31"/>
      <c r="R57" s="41" t="str">
        <f>A57</f>
        <v>B12. If B11 did not calculate automatically, please answer the following question:
Was there a funding gap for the public sector in the last complete fiscal year?
(Please select from the dropdown list.)</v>
      </c>
      <c r="S57" s="31"/>
      <c r="T57" s="20"/>
      <c r="U57" s="20"/>
      <c r="V57" s="20"/>
      <c r="W57" s="68"/>
      <c r="X57" s="68"/>
      <c r="Y57" s="69"/>
      <c r="Z57" s="86"/>
    </row>
    <row r="58" spans="1:26" s="299" customFormat="1">
      <c r="A58" s="1141"/>
      <c r="B58" s="1142"/>
      <c r="C58" s="1142"/>
      <c r="D58" s="1143"/>
      <c r="E58" s="1144"/>
      <c r="F58" s="1144"/>
      <c r="G58" s="1145"/>
      <c r="H58" s="1146"/>
      <c r="I58" s="61"/>
      <c r="J58" s="36"/>
      <c r="K58" s="7">
        <f>A58</f>
        <v>0</v>
      </c>
      <c r="L58" s="31"/>
      <c r="M58" s="31"/>
      <c r="N58" s="31"/>
      <c r="O58" s="34"/>
      <c r="P58" s="31"/>
      <c r="Q58" s="31"/>
      <c r="R58" s="31"/>
      <c r="S58" s="31"/>
      <c r="T58" s="20"/>
      <c r="U58" s="20"/>
      <c r="V58" s="20"/>
      <c r="W58" s="68"/>
      <c r="X58" s="68"/>
      <c r="Y58" s="1067"/>
      <c r="Z58" s="1062"/>
    </row>
    <row r="59" spans="1:26" s="310" customFormat="1" ht="45">
      <c r="A59" s="817" t="s">
        <v>191</v>
      </c>
      <c r="B59" s="810"/>
      <c r="C59" s="810"/>
      <c r="D59" s="810"/>
      <c r="E59" s="814"/>
      <c r="F59" s="815" t="s">
        <v>77</v>
      </c>
      <c r="G59" s="900"/>
      <c r="H59" s="816"/>
      <c r="I59" s="11"/>
      <c r="J59" s="36"/>
      <c r="K59" s="7"/>
      <c r="L59" s="31"/>
      <c r="M59" s="31"/>
      <c r="N59" s="31"/>
      <c r="O59" s="31"/>
      <c r="P59" s="31"/>
      <c r="Q59" s="7" t="str">
        <f>F59</f>
        <v>The government (e.g., Central Medical Stores, MOH logistics unit, MOH procurement unit)</v>
      </c>
      <c r="R59" s="41" t="str">
        <f>A59</f>
        <v>B13. If the government financed any contraceptive procurement in the most recent complete fiscal year, which entity conducted the procurement(s)? (Please select from the dropdown.)</v>
      </c>
      <c r="S59" s="31"/>
      <c r="T59" s="20"/>
      <c r="U59" s="20"/>
      <c r="V59" s="20"/>
      <c r="W59" s="68"/>
      <c r="X59" s="68"/>
      <c r="Y59" s="69"/>
      <c r="Z59" s="86"/>
    </row>
    <row r="60" spans="1:26" s="310" customFormat="1">
      <c r="A60" s="316"/>
      <c r="B60" s="810" t="s">
        <v>192</v>
      </c>
      <c r="C60" s="810"/>
      <c r="D60" s="810"/>
      <c r="E60" s="810"/>
      <c r="F60" s="811" t="s">
        <v>615</v>
      </c>
      <c r="G60" s="812"/>
      <c r="H60" s="813"/>
      <c r="I60" s="10"/>
      <c r="J60" s="36"/>
      <c r="K60" s="7"/>
      <c r="L60" s="31"/>
      <c r="M60" s="52">
        <f>E60</f>
        <v>0</v>
      </c>
      <c r="N60" s="31"/>
      <c r="O60" s="31"/>
      <c r="P60" s="31"/>
      <c r="Q60" s="7" t="str">
        <f>F60</f>
        <v>Directorate General of Family Planning</v>
      </c>
      <c r="R60" s="34" t="str">
        <f>B60</f>
        <v>a. Specify entity</v>
      </c>
      <c r="S60" s="31"/>
      <c r="T60" s="20"/>
      <c r="U60" s="20"/>
      <c r="V60" s="20"/>
      <c r="W60" s="68"/>
      <c r="X60" s="68"/>
      <c r="Y60" s="69"/>
      <c r="Z60" s="86"/>
    </row>
    <row r="61" spans="1:26" s="310" customFormat="1">
      <c r="A61" s="579"/>
      <c r="B61" s="578"/>
      <c r="C61" s="810" t="s">
        <v>193</v>
      </c>
      <c r="D61" s="810"/>
      <c r="E61" s="814"/>
      <c r="F61" s="815" t="s">
        <v>89</v>
      </c>
      <c r="G61" s="900"/>
      <c r="H61" s="816"/>
      <c r="I61" s="10"/>
      <c r="J61" s="36"/>
      <c r="K61" s="7"/>
      <c r="L61" s="31"/>
      <c r="M61" s="31"/>
      <c r="N61" s="31"/>
      <c r="O61" s="31"/>
      <c r="P61" s="31"/>
      <c r="Q61" s="7" t="str">
        <f>F61</f>
        <v>No</v>
      </c>
      <c r="R61" s="34" t="str">
        <f>C61</f>
        <v>i. Is this a parastatal?</v>
      </c>
      <c r="S61" s="31"/>
      <c r="T61" s="20"/>
      <c r="U61" s="20"/>
      <c r="V61" s="20"/>
      <c r="W61" s="68"/>
      <c r="X61" s="68"/>
      <c r="Y61" s="69"/>
      <c r="Z61" s="86"/>
    </row>
    <row r="62" spans="1:26" s="310" customFormat="1" ht="45.75" thickBot="1">
      <c r="A62" s="901" t="s">
        <v>194</v>
      </c>
      <c r="B62" s="801"/>
      <c r="C62" s="802"/>
      <c r="D62" s="824"/>
      <c r="E62" s="825"/>
      <c r="F62" s="825"/>
      <c r="G62" s="825"/>
      <c r="H62" s="826"/>
      <c r="I62" s="599"/>
      <c r="J62" s="36"/>
      <c r="K62" s="7" t="str">
        <f>A62</f>
        <v xml:space="preserve">B14. Please note any additional comments about finance and procurement.
</v>
      </c>
      <c r="L62" s="31"/>
      <c r="M62" s="31"/>
      <c r="N62" s="31"/>
      <c r="O62" s="7">
        <f>D62</f>
        <v>0</v>
      </c>
      <c r="P62" s="31"/>
      <c r="Q62" s="31"/>
      <c r="R62" s="7"/>
      <c r="S62" s="31"/>
      <c r="T62" s="20"/>
      <c r="U62" s="20"/>
      <c r="V62" s="20"/>
      <c r="W62" s="68"/>
      <c r="X62" s="68"/>
      <c r="Y62" s="69"/>
      <c r="Z62" s="86"/>
    </row>
    <row r="63" spans="1:26" s="310" customFormat="1" ht="16.5" customHeight="1" thickBot="1">
      <c r="A63" s="902" t="s">
        <v>195</v>
      </c>
      <c r="B63" s="903"/>
      <c r="C63" s="903"/>
      <c r="D63" s="903"/>
      <c r="E63" s="903"/>
      <c r="F63" s="903"/>
      <c r="G63" s="903"/>
      <c r="H63" s="352"/>
      <c r="I63" s="12"/>
      <c r="J63" s="36"/>
      <c r="K63" s="7"/>
      <c r="L63" s="31"/>
      <c r="M63" s="31"/>
      <c r="N63" s="31"/>
      <c r="O63" s="31"/>
      <c r="P63" s="31"/>
      <c r="Q63" s="31"/>
      <c r="R63" s="7"/>
      <c r="S63" s="31"/>
      <c r="T63" s="20"/>
      <c r="U63" s="20"/>
      <c r="V63" s="20"/>
      <c r="W63" s="68"/>
      <c r="X63" s="68"/>
      <c r="Y63" s="69"/>
      <c r="Z63" s="86"/>
    </row>
    <row r="64" spans="1:26" s="310" customFormat="1" ht="45" customHeight="1">
      <c r="A64" s="904" t="s">
        <v>196</v>
      </c>
      <c r="B64" s="905"/>
      <c r="C64" s="905"/>
      <c r="D64" s="905"/>
      <c r="E64" s="905"/>
      <c r="F64" s="905"/>
      <c r="G64" s="905"/>
      <c r="H64" s="906"/>
      <c r="I64" s="6"/>
      <c r="J64" s="36"/>
      <c r="K64" s="7"/>
      <c r="L64" s="31"/>
      <c r="M64" s="31"/>
      <c r="N64" s="31"/>
      <c r="O64" s="31"/>
      <c r="P64" s="31"/>
      <c r="Q64" s="31"/>
      <c r="R64" s="7"/>
      <c r="S64" s="31"/>
      <c r="T64" s="20"/>
      <c r="U64" s="20"/>
      <c r="V64" s="20"/>
      <c r="W64" s="68"/>
      <c r="X64" s="7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69"/>
      <c r="Z64" s="86"/>
    </row>
    <row r="65" spans="1:26" s="356" customFormat="1" ht="15.75">
      <c r="A65" s="907" t="s">
        <v>197</v>
      </c>
      <c r="B65" s="908"/>
      <c r="C65" s="909"/>
      <c r="D65" s="910" t="s">
        <v>198</v>
      </c>
      <c r="E65" s="911"/>
      <c r="F65" s="353" t="s">
        <v>199</v>
      </c>
      <c r="G65" s="354" t="s">
        <v>200</v>
      </c>
      <c r="H65" s="355" t="s">
        <v>201</v>
      </c>
      <c r="I65" s="13"/>
      <c r="J65" s="42"/>
      <c r="K65" s="7" t="str">
        <f>A65</f>
        <v>Contraceptive Method</v>
      </c>
      <c r="L65" s="43"/>
      <c r="M65" s="43"/>
      <c r="N65" s="43"/>
      <c r="O65" s="43"/>
      <c r="P65" s="43"/>
      <c r="Q65" s="43"/>
      <c r="R65" s="9"/>
      <c r="S65" s="43"/>
      <c r="T65" s="44"/>
      <c r="U65" s="44"/>
      <c r="V65" s="44"/>
      <c r="W65" s="58"/>
      <c r="X65" s="58"/>
      <c r="Y65" s="3"/>
      <c r="Z65" s="88"/>
    </row>
    <row r="66" spans="1:26" s="310" customFormat="1" ht="30">
      <c r="A66" s="357"/>
      <c r="B66" s="885" t="s">
        <v>202</v>
      </c>
      <c r="C66" s="886"/>
      <c r="D66" s="890" t="s">
        <v>78</v>
      </c>
      <c r="E66" s="890"/>
      <c r="F66" s="582" t="s">
        <v>78</v>
      </c>
      <c r="G66" s="582" t="s">
        <v>78</v>
      </c>
      <c r="H66" s="358" t="s">
        <v>78</v>
      </c>
      <c r="I66" s="599"/>
      <c r="J66" s="36"/>
      <c r="K66" s="7" t="str">
        <f>B66</f>
        <v>a. Combined oral contraceptives (estrogen + progestin - for  example, LoFemenol, Microgynon)</v>
      </c>
      <c r="L66" s="31"/>
      <c r="M66" s="31"/>
      <c r="N66" s="31"/>
      <c r="O66" s="31"/>
      <c r="P66" s="31"/>
      <c r="Q66" s="31"/>
      <c r="R66" s="7"/>
      <c r="S66" s="31"/>
      <c r="T66" s="20"/>
      <c r="U66" s="20"/>
      <c r="V66" s="20"/>
      <c r="W66" s="68"/>
      <c r="X66" s="68"/>
      <c r="Y66" s="69"/>
      <c r="Z66" s="86"/>
    </row>
    <row r="67" spans="1:26" s="310" customFormat="1">
      <c r="A67" s="359"/>
      <c r="B67" s="885" t="s">
        <v>203</v>
      </c>
      <c r="C67" s="886"/>
      <c r="D67" s="890" t="s">
        <v>78</v>
      </c>
      <c r="E67" s="890"/>
      <c r="F67" s="582" t="s">
        <v>89</v>
      </c>
      <c r="G67" s="582" t="s">
        <v>78</v>
      </c>
      <c r="H67" s="358" t="s">
        <v>78</v>
      </c>
      <c r="I67" s="599"/>
      <c r="J67" s="36"/>
      <c r="K67" s="7" t="str">
        <f t="shared" ref="K67:K77" si="2">B67</f>
        <v>b. Progestin-only pills (for example, Ovrette, Microlut)</v>
      </c>
      <c r="L67" s="31"/>
      <c r="M67" s="31"/>
      <c r="N67" s="31"/>
      <c r="O67" s="31"/>
      <c r="P67" s="31"/>
      <c r="Q67" s="31"/>
      <c r="R67" s="7"/>
      <c r="S67" s="31"/>
      <c r="T67" s="20"/>
      <c r="U67" s="20"/>
      <c r="V67" s="20"/>
      <c r="W67" s="68"/>
      <c r="X67" s="68"/>
      <c r="Y67" s="69"/>
      <c r="Z67" s="86"/>
    </row>
    <row r="68" spans="1:26" s="310" customFormat="1">
      <c r="A68" s="359"/>
      <c r="B68" s="885" t="s">
        <v>204</v>
      </c>
      <c r="C68" s="886"/>
      <c r="D68" s="890" t="s">
        <v>78</v>
      </c>
      <c r="E68" s="890"/>
      <c r="F68" s="582" t="s">
        <v>78</v>
      </c>
      <c r="G68" s="582" t="s">
        <v>78</v>
      </c>
      <c r="H68" s="358" t="s">
        <v>78</v>
      </c>
      <c r="I68" s="599"/>
      <c r="J68" s="36"/>
      <c r="K68" s="7" t="str">
        <f t="shared" si="2"/>
        <v>c. Hormonal injections (for example, DepoProvera, Noristerat)</v>
      </c>
      <c r="L68" s="31"/>
      <c r="M68" s="31"/>
      <c r="N68" s="31"/>
      <c r="O68" s="31"/>
      <c r="P68" s="31"/>
      <c r="Q68" s="31"/>
      <c r="R68" s="7"/>
      <c r="S68" s="31"/>
      <c r="T68" s="20"/>
      <c r="U68" s="20"/>
      <c r="V68" s="20"/>
      <c r="W68" s="68"/>
      <c r="X68" s="68"/>
      <c r="Y68" s="69"/>
      <c r="Z68" s="86"/>
    </row>
    <row r="69" spans="1:26" s="310" customFormat="1">
      <c r="A69" s="359"/>
      <c r="B69" s="885" t="s">
        <v>205</v>
      </c>
      <c r="C69" s="886"/>
      <c r="D69" s="890" t="s">
        <v>89</v>
      </c>
      <c r="E69" s="890"/>
      <c r="F69" s="582" t="s">
        <v>78</v>
      </c>
      <c r="G69" s="582" t="s">
        <v>78</v>
      </c>
      <c r="H69" s="358" t="s">
        <v>89</v>
      </c>
      <c r="I69" s="599"/>
      <c r="J69" s="36"/>
      <c r="K69" s="7" t="str">
        <f t="shared" si="2"/>
        <v>d. Hormonal implants (for example, Jadelle, Implanon)</v>
      </c>
      <c r="L69" s="31"/>
      <c r="M69" s="31"/>
      <c r="N69" s="31"/>
      <c r="O69" s="31"/>
      <c r="P69" s="31"/>
      <c r="Q69" s="31"/>
      <c r="R69" s="7"/>
      <c r="S69" s="31"/>
      <c r="T69" s="20"/>
      <c r="U69" s="20"/>
      <c r="V69" s="20"/>
      <c r="W69" s="68"/>
      <c r="X69" s="68"/>
      <c r="Y69" s="69"/>
      <c r="Z69" s="86"/>
    </row>
    <row r="70" spans="1:26" s="310" customFormat="1">
      <c r="A70" s="359"/>
      <c r="B70" s="885" t="s">
        <v>206</v>
      </c>
      <c r="C70" s="886"/>
      <c r="D70" s="890" t="s">
        <v>89</v>
      </c>
      <c r="E70" s="890"/>
      <c r="F70" s="582" t="s">
        <v>78</v>
      </c>
      <c r="G70" s="582" t="s">
        <v>78</v>
      </c>
      <c r="H70" s="358" t="s">
        <v>78</v>
      </c>
      <c r="I70" s="599"/>
      <c r="J70" s="36"/>
      <c r="K70" s="7" t="str">
        <f t="shared" si="2"/>
        <v>e. Intrauterine devices (IUDs) (for example, Optima Copper T)</v>
      </c>
      <c r="L70" s="31"/>
      <c r="M70" s="31"/>
      <c r="N70" s="31"/>
      <c r="O70" s="31"/>
      <c r="P70" s="31"/>
      <c r="Q70" s="31"/>
      <c r="R70" s="7"/>
      <c r="S70" s="31"/>
      <c r="T70" s="20"/>
      <c r="U70" s="20"/>
      <c r="V70" s="20"/>
      <c r="W70" s="68"/>
      <c r="X70" s="68"/>
      <c r="Y70" s="69"/>
      <c r="Z70" s="86"/>
    </row>
    <row r="71" spans="1:26" s="310" customFormat="1">
      <c r="A71" s="359"/>
      <c r="B71" s="885" t="s">
        <v>207</v>
      </c>
      <c r="C71" s="886"/>
      <c r="D71" s="890" t="s">
        <v>78</v>
      </c>
      <c r="E71" s="890"/>
      <c r="F71" s="582" t="s">
        <v>78</v>
      </c>
      <c r="G71" s="582" t="s">
        <v>78</v>
      </c>
      <c r="H71" s="358" t="s">
        <v>78</v>
      </c>
      <c r="I71" s="599"/>
      <c r="J71" s="36"/>
      <c r="K71" s="7" t="str">
        <f t="shared" si="2"/>
        <v>f. Male condoms</v>
      </c>
      <c r="L71" s="31"/>
      <c r="M71" s="31"/>
      <c r="N71" s="31"/>
      <c r="O71" s="31"/>
      <c r="P71" s="31"/>
      <c r="Q71" s="31"/>
      <c r="R71" s="7"/>
      <c r="S71" s="31"/>
      <c r="T71" s="20"/>
      <c r="U71" s="20"/>
      <c r="V71" s="20"/>
      <c r="W71" s="68"/>
      <c r="X71" s="68"/>
      <c r="Y71" s="69"/>
      <c r="Z71" s="86"/>
    </row>
    <row r="72" spans="1:26" s="310" customFormat="1">
      <c r="A72" s="359"/>
      <c r="B72" s="885" t="s">
        <v>208</v>
      </c>
      <c r="C72" s="886"/>
      <c r="D72" s="890" t="s">
        <v>89</v>
      </c>
      <c r="E72" s="890"/>
      <c r="F72" s="582" t="s">
        <v>89</v>
      </c>
      <c r="G72" s="582" t="s">
        <v>89</v>
      </c>
      <c r="H72" s="358" t="s">
        <v>89</v>
      </c>
      <c r="I72" s="599"/>
      <c r="J72" s="36"/>
      <c r="K72" s="7" t="str">
        <f t="shared" si="2"/>
        <v>g. Female condoms</v>
      </c>
      <c r="L72" s="31"/>
      <c r="M72" s="31"/>
      <c r="N72" s="31"/>
      <c r="O72" s="31"/>
      <c r="P72" s="31"/>
      <c r="Q72" s="31"/>
      <c r="R72" s="7"/>
      <c r="S72" s="31"/>
      <c r="T72" s="20"/>
      <c r="U72" s="20"/>
      <c r="V72" s="20"/>
      <c r="W72" s="68"/>
      <c r="X72" s="68"/>
      <c r="Y72" s="69"/>
      <c r="Z72" s="86"/>
    </row>
    <row r="73" spans="1:26" s="310" customFormat="1">
      <c r="A73" s="359"/>
      <c r="B73" s="885" t="s">
        <v>209</v>
      </c>
      <c r="C73" s="886"/>
      <c r="D73" s="890" t="s">
        <v>78</v>
      </c>
      <c r="E73" s="890"/>
      <c r="F73" s="582" t="s">
        <v>89</v>
      </c>
      <c r="G73" s="582" t="s">
        <v>89</v>
      </c>
      <c r="H73" s="358" t="s">
        <v>89</v>
      </c>
      <c r="I73" s="599"/>
      <c r="J73" s="36"/>
      <c r="K73" s="7" t="str">
        <f t="shared" si="2"/>
        <v>h. Emergency contraceptive pills (for example, Postinor)</v>
      </c>
      <c r="L73" s="31"/>
      <c r="M73" s="31"/>
      <c r="N73" s="31"/>
      <c r="O73" s="31"/>
      <c r="P73" s="31"/>
      <c r="Q73" s="31"/>
      <c r="R73" s="7"/>
      <c r="S73" s="31"/>
      <c r="T73" s="20"/>
      <c r="U73" s="20"/>
      <c r="V73" s="20"/>
      <c r="W73" s="68"/>
      <c r="X73" s="68"/>
      <c r="Y73" s="69"/>
      <c r="Z73" s="86"/>
    </row>
    <row r="74" spans="1:26" s="310" customFormat="1">
      <c r="A74" s="359"/>
      <c r="B74" s="885" t="s">
        <v>210</v>
      </c>
      <c r="C74" s="886"/>
      <c r="D74" s="890" t="s">
        <v>78</v>
      </c>
      <c r="E74" s="890"/>
      <c r="F74" s="582" t="s">
        <v>78</v>
      </c>
      <c r="G74" s="582" t="s">
        <v>78</v>
      </c>
      <c r="H74" s="358" t="s">
        <v>89</v>
      </c>
      <c r="I74" s="599"/>
      <c r="J74" s="36"/>
      <c r="K74" s="7" t="str">
        <f t="shared" si="2"/>
        <v>i. Long-acting permanent method for males (vasectomy)</v>
      </c>
      <c r="L74" s="31"/>
      <c r="M74" s="31"/>
      <c r="N74" s="31"/>
      <c r="O74" s="31"/>
      <c r="P74" s="31"/>
      <c r="Q74" s="31"/>
      <c r="R74" s="7"/>
      <c r="S74" s="31"/>
      <c r="T74" s="20"/>
      <c r="U74" s="20"/>
      <c r="V74" s="20"/>
      <c r="W74" s="68"/>
      <c r="X74" s="68"/>
      <c r="Y74" s="69"/>
      <c r="Z74" s="86"/>
    </row>
    <row r="75" spans="1:26" s="310" customFormat="1">
      <c r="A75" s="359"/>
      <c r="B75" s="885" t="s">
        <v>211</v>
      </c>
      <c r="C75" s="886"/>
      <c r="D75" s="887" t="s">
        <v>78</v>
      </c>
      <c r="E75" s="887"/>
      <c r="F75" s="583" t="s">
        <v>78</v>
      </c>
      <c r="G75" s="583" t="s">
        <v>78</v>
      </c>
      <c r="H75" s="358" t="s">
        <v>89</v>
      </c>
      <c r="I75" s="599"/>
      <c r="J75" s="36"/>
      <c r="K75" s="7" t="str">
        <f t="shared" si="2"/>
        <v>j. Long-acting permanent method for females (tubal ligation)</v>
      </c>
      <c r="L75" s="31"/>
      <c r="M75" s="31"/>
      <c r="N75" s="31"/>
      <c r="O75" s="31"/>
      <c r="P75" s="31"/>
      <c r="Q75" s="31"/>
      <c r="R75" s="7"/>
      <c r="S75" s="31"/>
      <c r="T75" s="20"/>
      <c r="U75" s="20"/>
      <c r="V75" s="20"/>
      <c r="W75" s="68"/>
      <c r="X75" s="68"/>
      <c r="Y75" s="69"/>
      <c r="Z75" s="86"/>
    </row>
    <row r="76" spans="1:26" s="310" customFormat="1">
      <c r="A76" s="359"/>
      <c r="B76" s="885" t="s">
        <v>212</v>
      </c>
      <c r="C76" s="886"/>
      <c r="D76" s="887" t="s">
        <v>89</v>
      </c>
      <c r="E76" s="887"/>
      <c r="F76" s="583" t="s">
        <v>89</v>
      </c>
      <c r="G76" s="583" t="s">
        <v>89</v>
      </c>
      <c r="H76" s="358" t="s">
        <v>89</v>
      </c>
      <c r="I76" s="599"/>
      <c r="J76" s="36"/>
      <c r="K76" s="7" t="str">
        <f t="shared" si="2"/>
        <v>k. CycleBeads</v>
      </c>
      <c r="L76" s="31"/>
      <c r="M76" s="31"/>
      <c r="N76" s="31"/>
      <c r="O76" s="31"/>
      <c r="P76" s="31"/>
      <c r="Q76" s="31"/>
      <c r="R76" s="7"/>
      <c r="S76" s="31"/>
      <c r="T76" s="20"/>
      <c r="U76" s="20"/>
      <c r="V76" s="20"/>
      <c r="W76" s="68"/>
      <c r="X76" s="68"/>
      <c r="Y76" s="69"/>
      <c r="Z76" s="86"/>
    </row>
    <row r="77" spans="1:26" s="310" customFormat="1" ht="45">
      <c r="A77" s="360"/>
      <c r="B77" s="888" t="s">
        <v>213</v>
      </c>
      <c r="C77" s="889"/>
      <c r="D77" s="890"/>
      <c r="E77" s="890"/>
      <c r="F77" s="582"/>
      <c r="G77" s="582"/>
      <c r="H77" s="358"/>
      <c r="I77" s="599"/>
      <c r="J77" s="36"/>
      <c r="K77" s="7" t="str">
        <f t="shared" si="2"/>
        <v>l. Other contraceptive methods - specify 
(Please provide the name of the other contraceptive(s) offered, by sector.)</v>
      </c>
      <c r="L77" s="31"/>
      <c r="M77" s="31"/>
      <c r="N77" s="31"/>
      <c r="O77" s="31"/>
      <c r="P77" s="31"/>
      <c r="Q77" s="31"/>
      <c r="R77" s="7"/>
      <c r="S77" s="31"/>
      <c r="T77" s="20"/>
      <c r="U77" s="20"/>
      <c r="V77" s="20"/>
      <c r="W77" s="68"/>
      <c r="X77" s="68"/>
      <c r="Y77" s="69"/>
      <c r="Z77" s="86"/>
    </row>
    <row r="78" spans="1:26" s="310" customFormat="1" ht="30.75" thickBot="1">
      <c r="A78" s="891" t="s">
        <v>214</v>
      </c>
      <c r="B78" s="856"/>
      <c r="C78" s="892"/>
      <c r="D78" s="824" t="s">
        <v>616</v>
      </c>
      <c r="E78" s="825"/>
      <c r="F78" s="825"/>
      <c r="G78" s="825"/>
      <c r="H78" s="826"/>
      <c r="I78" s="599"/>
      <c r="J78" s="36"/>
      <c r="K78" s="7" t="str">
        <f>A78</f>
        <v>C2. Please note any comments about the commodities offered.</v>
      </c>
      <c r="L78" s="31"/>
      <c r="M78" s="31"/>
      <c r="N78" s="31"/>
      <c r="O78" s="7" t="str">
        <f>D78</f>
        <v>NGOs obtain their commodities from the government.</v>
      </c>
      <c r="P78" s="31"/>
      <c r="Q78" s="31"/>
      <c r="R78" s="7"/>
      <c r="S78" s="31"/>
      <c r="T78" s="20"/>
      <c r="U78" s="20"/>
      <c r="V78" s="20"/>
      <c r="W78" s="68"/>
      <c r="X78" s="68"/>
      <c r="Y78" s="69"/>
      <c r="Z78" s="86"/>
    </row>
    <row r="79" spans="1:26" s="361" customFormat="1" ht="16.5" customHeight="1" thickBot="1">
      <c r="A79" s="893" t="s">
        <v>215</v>
      </c>
      <c r="B79" s="894"/>
      <c r="C79" s="894"/>
      <c r="D79" s="894"/>
      <c r="E79" s="894"/>
      <c r="F79" s="894"/>
      <c r="G79" s="894"/>
      <c r="H79" s="352"/>
      <c r="I79" s="12"/>
      <c r="J79" s="42"/>
      <c r="K79" s="7"/>
      <c r="L79" s="43"/>
      <c r="M79" s="43"/>
      <c r="N79" s="43"/>
      <c r="O79" s="43"/>
      <c r="P79" s="43"/>
      <c r="Q79" s="43"/>
      <c r="R79" s="9"/>
      <c r="S79" s="43"/>
      <c r="T79" s="44"/>
      <c r="U79" s="44"/>
      <c r="V79" s="44"/>
      <c r="W79" s="58"/>
      <c r="X79" s="58"/>
      <c r="Y79" s="74"/>
      <c r="Z79" s="89"/>
    </row>
    <row r="80" spans="1:26" s="310" customFormat="1" ht="30" customHeight="1">
      <c r="A80" s="895" t="s">
        <v>216</v>
      </c>
      <c r="B80" s="896"/>
      <c r="C80" s="896"/>
      <c r="D80" s="896"/>
      <c r="E80" s="896"/>
      <c r="F80" s="896"/>
      <c r="G80" s="897"/>
      <c r="H80" s="309" t="s">
        <v>78</v>
      </c>
      <c r="I80" s="17" t="str">
        <f>A80</f>
        <v>D1. Is there a contraceptive security or reproductive health commodity security strategy or is contraceptive security explicitly included in a country strategy? (Please select from the dropdown list.)</v>
      </c>
      <c r="J80" s="36"/>
      <c r="K80" s="7"/>
      <c r="L80" s="31"/>
      <c r="M80" s="31"/>
      <c r="N80" s="31"/>
      <c r="O80" s="31"/>
      <c r="P80" s="31"/>
      <c r="Q80" s="31"/>
      <c r="R80" s="7"/>
      <c r="S80" s="31"/>
      <c r="T80" s="20"/>
      <c r="U80" s="20"/>
      <c r="V80" s="20"/>
      <c r="W80" s="68"/>
      <c r="X80" s="68"/>
      <c r="Y80" s="69"/>
      <c r="Z80" s="86"/>
    </row>
    <row r="81" spans="1:26" s="310" customFormat="1" ht="15.75" thickBot="1">
      <c r="A81" s="898" t="s">
        <v>217</v>
      </c>
      <c r="B81" s="899"/>
      <c r="C81" s="899"/>
      <c r="D81" s="362"/>
      <c r="E81" s="362"/>
      <c r="F81" s="362"/>
      <c r="G81" s="362"/>
      <c r="H81" s="363"/>
      <c r="I81" s="4"/>
      <c r="J81" s="36"/>
      <c r="K81" s="7"/>
      <c r="L81" s="31"/>
      <c r="M81" s="31"/>
      <c r="N81" s="31"/>
      <c r="O81" s="31"/>
      <c r="P81" s="31"/>
      <c r="Q81" s="31"/>
      <c r="R81" s="7"/>
      <c r="S81" s="31"/>
      <c r="T81" s="20"/>
      <c r="U81" s="20"/>
      <c r="V81" s="20"/>
      <c r="W81" s="68"/>
      <c r="X81" s="68"/>
      <c r="Y81" s="69"/>
      <c r="Z81" s="86"/>
    </row>
    <row r="82" spans="1:26" s="310" customFormat="1" ht="60">
      <c r="A82" s="871"/>
      <c r="B82" s="873" t="s">
        <v>218</v>
      </c>
      <c r="C82" s="874"/>
      <c r="D82" s="874" t="s">
        <v>219</v>
      </c>
      <c r="E82" s="874"/>
      <c r="F82" s="584" t="s">
        <v>220</v>
      </c>
      <c r="G82" s="874" t="s">
        <v>221</v>
      </c>
      <c r="H82" s="875"/>
      <c r="I82" s="17"/>
      <c r="J82" s="40" t="str">
        <f>G82</f>
        <v>Is the contraceptive security strategy being implemented?</v>
      </c>
      <c r="K82" s="7" t="str">
        <f>B82</f>
        <v>Strategy name</v>
      </c>
      <c r="L82" s="31"/>
      <c r="M82" s="41">
        <f>E82</f>
        <v>0</v>
      </c>
      <c r="N82" s="31"/>
      <c r="O82" s="31"/>
      <c r="P82" s="31"/>
      <c r="Q82" s="31"/>
      <c r="R82" s="7"/>
      <c r="S82" s="7" t="str">
        <f>D82</f>
        <v>Years Covered (including strategy updates)</v>
      </c>
      <c r="T82" s="20"/>
      <c r="U82" s="20"/>
      <c r="V82" s="20"/>
      <c r="W82" s="68"/>
      <c r="X82" s="68"/>
      <c r="Y82" s="69"/>
      <c r="Z82" s="86"/>
    </row>
    <row r="83" spans="1:26" s="310" customFormat="1" ht="15.75" thickBot="1">
      <c r="A83" s="872"/>
      <c r="B83" s="364" t="s">
        <v>222</v>
      </c>
      <c r="C83" s="585" t="s">
        <v>617</v>
      </c>
      <c r="D83" s="876" t="s">
        <v>1566</v>
      </c>
      <c r="E83" s="877"/>
      <c r="F83" s="586" t="s">
        <v>78</v>
      </c>
      <c r="G83" s="878" t="s">
        <v>78</v>
      </c>
      <c r="H83" s="879"/>
      <c r="I83" s="17"/>
      <c r="J83" s="40" t="str">
        <f>G83</f>
        <v>Yes</v>
      </c>
      <c r="K83" s="7" t="str">
        <f>B83</f>
        <v>a</v>
      </c>
      <c r="L83" s="31"/>
      <c r="M83" s="41">
        <f>E83</f>
        <v>0</v>
      </c>
      <c r="N83" s="31"/>
      <c r="O83" s="31"/>
      <c r="P83" s="31"/>
      <c r="Q83" s="31"/>
      <c r="R83" s="7"/>
      <c r="S83" s="7" t="str">
        <f>D83</f>
        <v>2011-16</v>
      </c>
      <c r="T83" s="20"/>
      <c r="U83" s="20"/>
      <c r="V83" s="20"/>
      <c r="W83" s="68"/>
      <c r="X83" s="68"/>
      <c r="Y83" s="69"/>
      <c r="Z83" s="86"/>
    </row>
    <row r="84" spans="1:26" s="310" customFormat="1" ht="30">
      <c r="A84" s="880" t="s">
        <v>223</v>
      </c>
      <c r="B84" s="881"/>
      <c r="C84" s="881"/>
      <c r="D84" s="881"/>
      <c r="E84" s="881"/>
      <c r="F84" s="882" t="s">
        <v>78</v>
      </c>
      <c r="G84" s="883"/>
      <c r="H84" s="884"/>
      <c r="I84" s="17"/>
      <c r="J84" s="40"/>
      <c r="K84" s="7"/>
      <c r="L84" s="31"/>
      <c r="M84" s="31"/>
      <c r="N84" s="31"/>
      <c r="O84" s="31"/>
      <c r="P84" s="31"/>
      <c r="Q84" s="34" t="str">
        <f>F84</f>
        <v>Yes</v>
      </c>
      <c r="R84" s="7" t="str">
        <f>A84</f>
        <v>D2. Are any family planning commodities subject to duties, import taxes, or other fees?</v>
      </c>
      <c r="S84" s="31"/>
      <c r="T84" s="20"/>
      <c r="U84" s="20"/>
      <c r="V84" s="20"/>
      <c r="W84" s="68"/>
      <c r="X84" s="68"/>
      <c r="Y84" s="69"/>
      <c r="Z84" s="86"/>
    </row>
    <row r="85" spans="1:26" s="310" customFormat="1">
      <c r="A85" s="316"/>
      <c r="B85" s="810" t="s">
        <v>224</v>
      </c>
      <c r="C85" s="810"/>
      <c r="D85" s="814"/>
      <c r="E85" s="843" t="s">
        <v>619</v>
      </c>
      <c r="F85" s="844"/>
      <c r="G85" s="844"/>
      <c r="H85" s="845"/>
      <c r="I85" s="17"/>
      <c r="J85" s="40"/>
      <c r="K85" s="7"/>
      <c r="L85" s="31"/>
      <c r="M85" s="41" t="str">
        <f>E85</f>
        <v>Private sector</v>
      </c>
      <c r="N85" s="41" t="str">
        <f>E85</f>
        <v>Private sector</v>
      </c>
      <c r="O85" s="31"/>
      <c r="P85" s="7"/>
      <c r="Q85" s="31"/>
      <c r="R85" s="7" t="str">
        <f>B85</f>
        <v>a. If yes, for which sectors (public, NGO, social marketing, commercial)?</v>
      </c>
      <c r="S85" s="31"/>
      <c r="T85" s="20"/>
      <c r="U85" s="20"/>
      <c r="V85" s="20"/>
      <c r="W85" s="68"/>
      <c r="X85" s="68"/>
      <c r="Y85" s="69"/>
      <c r="Z85" s="86"/>
    </row>
    <row r="86" spans="1:26" s="310" customFormat="1">
      <c r="A86" s="316"/>
      <c r="B86" s="810" t="s">
        <v>225</v>
      </c>
      <c r="C86" s="810"/>
      <c r="D86" s="814"/>
      <c r="E86" s="843" t="s">
        <v>620</v>
      </c>
      <c r="F86" s="844"/>
      <c r="G86" s="844"/>
      <c r="H86" s="845"/>
      <c r="I86" s="17"/>
      <c r="J86" s="40"/>
      <c r="K86" s="7"/>
      <c r="L86" s="31"/>
      <c r="M86" s="41" t="str">
        <f>E86</f>
        <v>2.25% VAT, payable in advance</v>
      </c>
      <c r="N86" s="41" t="str">
        <f>E86</f>
        <v>2.25% VAT, payable in advance</v>
      </c>
      <c r="O86" s="31"/>
      <c r="P86" s="7"/>
      <c r="Q86" s="31"/>
      <c r="R86" s="7" t="str">
        <f>B86</f>
        <v>b. If yes, how much are the duties, taxes, or fees?</v>
      </c>
      <c r="S86" s="31"/>
      <c r="T86" s="20"/>
      <c r="U86" s="20"/>
      <c r="V86" s="20"/>
      <c r="W86" s="68"/>
      <c r="X86" s="68"/>
      <c r="Y86" s="69"/>
      <c r="Z86" s="86"/>
    </row>
    <row r="87" spans="1:26" s="310" customFormat="1" ht="30" customHeight="1">
      <c r="A87" s="817" t="s">
        <v>226</v>
      </c>
      <c r="B87" s="810"/>
      <c r="C87" s="810"/>
      <c r="D87" s="810"/>
      <c r="E87" s="810"/>
      <c r="F87" s="810"/>
      <c r="G87" s="814"/>
      <c r="H87" s="319" t="s">
        <v>78</v>
      </c>
      <c r="I87" s="17" t="str">
        <f>A87</f>
        <v>D3. Are there policies that hinder the ability of the private sector (commercial sector, NGOs, or social marketing) to provide contraceptive methods (for example: price controls, distribution limitations, taxes/duties, advertising bans, etc.)?</v>
      </c>
      <c r="J87" s="40"/>
      <c r="K87" s="7"/>
      <c r="L87" s="31"/>
      <c r="M87" s="31"/>
      <c r="N87" s="31"/>
      <c r="O87" s="31"/>
      <c r="P87" s="7"/>
      <c r="Q87" s="31"/>
      <c r="R87" s="7"/>
      <c r="S87" s="31"/>
      <c r="T87" s="20"/>
      <c r="U87" s="20"/>
      <c r="V87" s="20"/>
      <c r="W87" s="68"/>
      <c r="X87" s="68"/>
      <c r="Y87" s="69"/>
      <c r="Z87" s="86"/>
    </row>
    <row r="88" spans="1:26" s="310" customFormat="1" ht="30">
      <c r="A88" s="316"/>
      <c r="B88" s="810" t="s">
        <v>227</v>
      </c>
      <c r="C88" s="810"/>
      <c r="D88" s="843" t="s">
        <v>621</v>
      </c>
      <c r="E88" s="844"/>
      <c r="F88" s="844"/>
      <c r="G88" s="844"/>
      <c r="H88" s="845"/>
      <c r="I88" s="17"/>
      <c r="J88" s="40"/>
      <c r="K88" s="7" t="str">
        <f>B88</f>
        <v>a. If yes, describe the policies.</v>
      </c>
      <c r="L88" s="31"/>
      <c r="M88" s="31"/>
      <c r="N88" s="33"/>
      <c r="O88" s="34" t="str">
        <f>D88</f>
        <v>Private sector needs specific permission to import &amp; distribute contraceptive commodities.</v>
      </c>
      <c r="P88" s="7"/>
      <c r="Q88" s="31"/>
      <c r="R88" s="31"/>
      <c r="S88" s="31"/>
      <c r="T88" s="20"/>
      <c r="U88" s="20"/>
      <c r="V88" s="20"/>
      <c r="W88" s="68"/>
      <c r="X88" s="68"/>
      <c r="Y88" s="69"/>
      <c r="Z88" s="86"/>
    </row>
    <row r="89" spans="1:26" s="310" customFormat="1" ht="30" customHeight="1">
      <c r="A89" s="817" t="s">
        <v>228</v>
      </c>
      <c r="B89" s="810"/>
      <c r="C89" s="810"/>
      <c r="D89" s="810"/>
      <c r="E89" s="810"/>
      <c r="F89" s="810"/>
      <c r="G89" s="814"/>
      <c r="H89" s="319" t="s">
        <v>78</v>
      </c>
      <c r="I89" s="17" t="str">
        <f>A89</f>
        <v>D4. Are there policies that enable the private sector (commercial sector, NGOs, or social marketing) to provide contraceptive methods?</v>
      </c>
      <c r="J89" s="40"/>
      <c r="K89" s="7"/>
      <c r="L89" s="31"/>
      <c r="M89" s="31"/>
      <c r="N89" s="31"/>
      <c r="O89" s="31"/>
      <c r="P89" s="7"/>
      <c r="Q89" s="31"/>
      <c r="R89" s="7"/>
      <c r="S89" s="31"/>
      <c r="T89" s="20"/>
      <c r="U89" s="20"/>
      <c r="V89" s="20"/>
      <c r="W89" s="68"/>
      <c r="X89" s="68"/>
      <c r="Y89" s="69"/>
      <c r="Z89" s="86"/>
    </row>
    <row r="90" spans="1:26" s="310" customFormat="1" ht="61.5" customHeight="1">
      <c r="A90" s="316"/>
      <c r="B90" s="810" t="s">
        <v>227</v>
      </c>
      <c r="C90" s="810"/>
      <c r="D90" s="843" t="s">
        <v>622</v>
      </c>
      <c r="E90" s="844"/>
      <c r="F90" s="844"/>
      <c r="G90" s="844"/>
      <c r="H90" s="845"/>
      <c r="I90" s="17"/>
      <c r="J90" s="40"/>
      <c r="K90" s="7" t="str">
        <f>B90</f>
        <v>a. If yes, describe the policies.</v>
      </c>
      <c r="L90" s="31"/>
      <c r="M90" s="31"/>
      <c r="N90" s="33"/>
      <c r="O90" s="34" t="str">
        <f>D90</f>
        <v>There is a policy to use IUDs and implants for long-term methods, and they are subject to a regulation that they should be inserted by a trained doctor and/or paramedic in a clinical environment. NGO clinics can offer these methods upon receiving them from the government.</v>
      </c>
      <c r="P90" s="7"/>
      <c r="Q90" s="31"/>
      <c r="R90" s="31"/>
      <c r="S90" s="31"/>
      <c r="T90" s="20"/>
      <c r="U90" s="20"/>
      <c r="V90" s="20"/>
      <c r="W90" s="68"/>
      <c r="X90" s="68"/>
      <c r="Y90" s="69"/>
      <c r="Z90" s="86"/>
    </row>
    <row r="91" spans="1:26" s="310" customFormat="1" ht="30" customHeight="1">
      <c r="A91" s="817" t="s">
        <v>229</v>
      </c>
      <c r="B91" s="810"/>
      <c r="C91" s="810"/>
      <c r="D91" s="810"/>
      <c r="E91" s="810"/>
      <c r="F91" s="810"/>
      <c r="G91" s="814"/>
      <c r="H91" s="319" t="s">
        <v>78</v>
      </c>
      <c r="I91" s="17" t="str">
        <f>A91</f>
        <v xml:space="preserve">D5. Do policies or regulations exist that restrict who can sell or dispense particular contraceptive methods?
</v>
      </c>
      <c r="J91" s="40"/>
      <c r="K91" s="7"/>
      <c r="L91" s="31"/>
      <c r="M91" s="31"/>
      <c r="N91" s="31"/>
      <c r="O91" s="7"/>
      <c r="P91" s="7"/>
      <c r="Q91" s="31"/>
      <c r="R91" s="31"/>
      <c r="S91" s="31"/>
      <c r="T91" s="20"/>
      <c r="U91" s="20"/>
      <c r="V91" s="20"/>
      <c r="W91" s="68"/>
      <c r="X91" s="68"/>
      <c r="Y91" s="69"/>
      <c r="Z91" s="86"/>
    </row>
    <row r="92" spans="1:26" s="310" customFormat="1" ht="15.75" thickBot="1">
      <c r="A92" s="577"/>
      <c r="B92" s="856" t="s">
        <v>230</v>
      </c>
      <c r="C92" s="856"/>
      <c r="D92" s="365"/>
      <c r="E92" s="366"/>
      <c r="F92" s="366"/>
      <c r="G92" s="366"/>
      <c r="H92" s="367"/>
      <c r="I92" s="14"/>
      <c r="J92" s="40"/>
      <c r="K92" s="7"/>
      <c r="L92" s="31"/>
      <c r="M92" s="31"/>
      <c r="N92" s="31"/>
      <c r="O92" s="7"/>
      <c r="P92" s="7"/>
      <c r="Q92" s="31"/>
      <c r="R92" s="31"/>
      <c r="S92" s="31"/>
      <c r="T92" s="20"/>
      <c r="U92" s="20"/>
      <c r="V92" s="20"/>
      <c r="W92" s="68"/>
      <c r="X92" s="68"/>
      <c r="Y92" s="69"/>
      <c r="Z92" s="86"/>
    </row>
    <row r="93" spans="1:26" s="310" customFormat="1" ht="45" customHeight="1">
      <c r="A93" s="368"/>
      <c r="B93" s="857" t="s">
        <v>231</v>
      </c>
      <c r="C93" s="858"/>
      <c r="D93" s="859"/>
      <c r="E93" s="852" t="s">
        <v>232</v>
      </c>
      <c r="F93" s="854"/>
      <c r="G93" s="852" t="s">
        <v>233</v>
      </c>
      <c r="H93" s="860"/>
      <c r="I93" s="15"/>
      <c r="J93" s="46" t="str">
        <f>G93</f>
        <v>Describe any private sector restriction on who is allowed to sell or dispense the method</v>
      </c>
      <c r="K93" s="7"/>
      <c r="L93" s="31"/>
      <c r="M93" s="31"/>
      <c r="N93" s="31"/>
      <c r="O93" s="7"/>
      <c r="P93" s="7" t="str">
        <f>B93</f>
        <v>Contraceptive Method(s)</v>
      </c>
      <c r="Q93" s="31"/>
      <c r="R93" s="31"/>
      <c r="S93" s="31"/>
      <c r="T93" s="20"/>
      <c r="U93" s="75" t="str">
        <f>E93</f>
        <v>Describe any public sector restriction on who is allowed to sell or dispense the method</v>
      </c>
      <c r="V93" s="20"/>
      <c r="W93" s="68"/>
      <c r="X93" s="68"/>
      <c r="Y93" s="69"/>
      <c r="Z93" s="86"/>
    </row>
    <row r="94" spans="1:26" s="310" customFormat="1" ht="33" customHeight="1">
      <c r="A94" s="369"/>
      <c r="B94" s="316" t="s">
        <v>222</v>
      </c>
      <c r="C94" s="791" t="s">
        <v>623</v>
      </c>
      <c r="D94" s="861"/>
      <c r="E94" s="862" t="s">
        <v>624</v>
      </c>
      <c r="F94" s="862"/>
      <c r="G94" s="862" t="s">
        <v>96</v>
      </c>
      <c r="H94" s="863"/>
      <c r="I94" s="593"/>
      <c r="J94" s="40" t="str">
        <f>G94</f>
        <v>N/A</v>
      </c>
      <c r="K94" s="7"/>
      <c r="L94" s="31"/>
      <c r="M94" s="41" t="str">
        <f>E94</f>
        <v>Community workers cannot initiate the first dose.</v>
      </c>
      <c r="N94" s="31"/>
      <c r="O94" s="7"/>
      <c r="P94" s="7" t="str">
        <f>C94</f>
        <v>Injectables</v>
      </c>
      <c r="Q94" s="31"/>
      <c r="R94" s="31"/>
      <c r="S94" s="31"/>
      <c r="T94" s="20"/>
      <c r="U94" s="75" t="str">
        <f>E94</f>
        <v>Community workers cannot initiate the first dose.</v>
      </c>
      <c r="V94" s="20"/>
      <c r="W94" s="68"/>
      <c r="X94" s="68"/>
      <c r="Y94" s="69"/>
      <c r="Z94" s="86"/>
    </row>
    <row r="95" spans="1:26" s="310" customFormat="1" ht="32.25" customHeight="1">
      <c r="A95" s="369"/>
      <c r="B95" s="316" t="s">
        <v>234</v>
      </c>
      <c r="C95" s="791" t="s">
        <v>625</v>
      </c>
      <c r="D95" s="861"/>
      <c r="E95" s="862" t="s">
        <v>96</v>
      </c>
      <c r="F95" s="862"/>
      <c r="G95" s="862" t="s">
        <v>626</v>
      </c>
      <c r="H95" s="863"/>
      <c r="I95" s="593"/>
      <c r="J95" s="40" t="str">
        <f>G95</f>
        <v>All personnel need government authorization.</v>
      </c>
      <c r="K95" s="7"/>
      <c r="L95" s="31"/>
      <c r="M95" s="41" t="str">
        <f>E95</f>
        <v>N/A</v>
      </c>
      <c r="N95" s="31"/>
      <c r="O95" s="7"/>
      <c r="P95" s="7" t="str">
        <f>C95</f>
        <v>All methods</v>
      </c>
      <c r="Q95" s="31"/>
      <c r="R95" s="31"/>
      <c r="S95" s="31"/>
      <c r="T95" s="20"/>
      <c r="U95" s="75" t="str">
        <f>E95</f>
        <v>N/A</v>
      </c>
      <c r="V95" s="20"/>
      <c r="W95" s="68"/>
      <c r="X95" s="68"/>
      <c r="Y95" s="69"/>
      <c r="Z95" s="86"/>
    </row>
    <row r="96" spans="1:26" s="310" customFormat="1" ht="15.75" thickBot="1">
      <c r="A96" s="369"/>
      <c r="B96" s="370" t="s">
        <v>235</v>
      </c>
      <c r="C96" s="825"/>
      <c r="D96" s="866"/>
      <c r="E96" s="867"/>
      <c r="F96" s="868"/>
      <c r="G96" s="869"/>
      <c r="H96" s="870"/>
      <c r="I96" s="593"/>
      <c r="J96" s="40">
        <f>G96</f>
        <v>0</v>
      </c>
      <c r="K96" s="7"/>
      <c r="L96" s="31"/>
      <c r="M96" s="41">
        <f>E96</f>
        <v>0</v>
      </c>
      <c r="N96" s="31"/>
      <c r="O96" s="7"/>
      <c r="P96" s="7">
        <f>C96</f>
        <v>0</v>
      </c>
      <c r="Q96" s="31"/>
      <c r="R96" s="31"/>
      <c r="S96" s="31"/>
      <c r="T96" s="20"/>
      <c r="U96" s="75">
        <f>E96</f>
        <v>0</v>
      </c>
      <c r="V96" s="20"/>
      <c r="W96" s="68"/>
      <c r="X96" s="68"/>
      <c r="Y96" s="69"/>
      <c r="Z96" s="86"/>
    </row>
    <row r="97" spans="1:26" s="371" customFormat="1" ht="15.75" thickBot="1">
      <c r="A97" s="849"/>
      <c r="B97" s="850"/>
      <c r="C97" s="850"/>
      <c r="D97" s="850"/>
      <c r="E97" s="850"/>
      <c r="F97" s="850"/>
      <c r="G97" s="850"/>
      <c r="H97" s="851"/>
      <c r="I97" s="24"/>
      <c r="J97" s="47"/>
      <c r="K97" s="23">
        <f>C97</f>
        <v>0</v>
      </c>
      <c r="L97" s="23"/>
      <c r="M97" s="23"/>
      <c r="N97" s="23"/>
      <c r="O97" s="23"/>
      <c r="P97" s="23"/>
      <c r="Q97" s="23"/>
      <c r="R97" s="23"/>
      <c r="S97" s="23"/>
      <c r="T97" s="23"/>
      <c r="U97" s="23"/>
      <c r="V97" s="23"/>
      <c r="W97" s="76"/>
      <c r="X97" s="76"/>
      <c r="Y97" s="77"/>
      <c r="Z97" s="90"/>
    </row>
    <row r="98" spans="1:26" s="310" customFormat="1" ht="45" customHeight="1">
      <c r="A98" s="819" t="s">
        <v>236</v>
      </c>
      <c r="B98" s="820"/>
      <c r="C98" s="820"/>
      <c r="D98" s="372" t="s">
        <v>237</v>
      </c>
      <c r="E98" s="852" t="s">
        <v>238</v>
      </c>
      <c r="F98" s="853"/>
      <c r="G98" s="854"/>
      <c r="H98" s="373" t="s">
        <v>239</v>
      </c>
      <c r="I98" s="13"/>
      <c r="J98" s="40"/>
      <c r="K98" s="7" t="str">
        <f>A98</f>
        <v>D6. Does the country have laws, regulations, or policies that make it difficult for the following sub-populations to access effective family planning services?</v>
      </c>
      <c r="L98" s="31"/>
      <c r="M98" s="31"/>
      <c r="N98" s="31"/>
      <c r="O98" s="7"/>
      <c r="P98" s="31"/>
      <c r="Q98" s="31"/>
      <c r="R98" s="31"/>
      <c r="S98" s="31"/>
      <c r="T98" s="20"/>
      <c r="U98" s="20"/>
      <c r="V98" s="75" t="str">
        <f>E98</f>
        <v xml:space="preserve">If yes, describe laws/regulations/policies affecting access </v>
      </c>
      <c r="W98" s="68"/>
      <c r="X98" s="68"/>
      <c r="Y98" s="69"/>
      <c r="Z98" s="86"/>
    </row>
    <row r="99" spans="1:26" s="310" customFormat="1" ht="31.5" customHeight="1">
      <c r="A99" s="316"/>
      <c r="B99" s="810" t="s">
        <v>240</v>
      </c>
      <c r="C99" s="810"/>
      <c r="D99" s="56" t="s">
        <v>78</v>
      </c>
      <c r="E99" s="795" t="s">
        <v>627</v>
      </c>
      <c r="F99" s="795"/>
      <c r="G99" s="855"/>
      <c r="H99" s="519" t="s">
        <v>78</v>
      </c>
      <c r="I99" s="11"/>
      <c r="J99" s="40"/>
      <c r="K99" s="7" t="str">
        <f>B99</f>
        <v>a. Unmarried people</v>
      </c>
      <c r="L99" s="31"/>
      <c r="M99" s="41" t="str">
        <f>E99</f>
        <v>Unmarried women can't receive IUDs, injectables, implants, or tubal ligation.</v>
      </c>
      <c r="N99" s="31"/>
      <c r="O99" s="7"/>
      <c r="P99" s="31"/>
      <c r="Q99" s="31"/>
      <c r="R99" s="31"/>
      <c r="S99" s="31"/>
      <c r="T99" s="20"/>
      <c r="U99" s="20"/>
      <c r="V99" s="75" t="str">
        <f>E99</f>
        <v>Unmarried women can't receive IUDs, injectables, implants, or tubal ligation.</v>
      </c>
      <c r="W99" s="68"/>
      <c r="X99" s="68"/>
      <c r="Y99" s="69"/>
      <c r="Z99" s="86"/>
    </row>
    <row r="100" spans="1:26" s="310" customFormat="1">
      <c r="A100" s="316"/>
      <c r="B100" s="810" t="s">
        <v>241</v>
      </c>
      <c r="C100" s="810"/>
      <c r="D100" s="56" t="s">
        <v>89</v>
      </c>
      <c r="E100" s="864"/>
      <c r="F100" s="864"/>
      <c r="G100" s="865"/>
      <c r="H100" s="519"/>
      <c r="I100" s="11"/>
      <c r="J100" s="40"/>
      <c r="K100" s="7" t="str">
        <f>B100</f>
        <v>b. Young people</v>
      </c>
      <c r="L100" s="31"/>
      <c r="M100" s="41">
        <f>E100</f>
        <v>0</v>
      </c>
      <c r="N100" s="31"/>
      <c r="O100" s="7"/>
      <c r="P100" s="31"/>
      <c r="Q100" s="31"/>
      <c r="R100" s="31"/>
      <c r="S100" s="31"/>
      <c r="T100" s="20"/>
      <c r="U100" s="20"/>
      <c r="V100" s="75">
        <f>E100</f>
        <v>0</v>
      </c>
      <c r="W100" s="68"/>
      <c r="X100" s="68"/>
      <c r="Y100" s="69"/>
      <c r="Z100" s="86"/>
    </row>
    <row r="101" spans="1:26" s="310" customFormat="1" ht="50.25" customHeight="1" thickBot="1">
      <c r="A101" s="370"/>
      <c r="B101" s="801" t="s">
        <v>242</v>
      </c>
      <c r="C101" s="801"/>
      <c r="D101" s="56" t="s">
        <v>78</v>
      </c>
      <c r="E101" s="808" t="s">
        <v>628</v>
      </c>
      <c r="F101" s="808"/>
      <c r="G101" s="809"/>
      <c r="H101" s="519" t="s">
        <v>78</v>
      </c>
      <c r="I101" s="11"/>
      <c r="J101" s="40"/>
      <c r="K101" s="7" t="str">
        <f>B101</f>
        <v>c. Other</v>
      </c>
      <c r="L101" s="31"/>
      <c r="M101" s="41" t="str">
        <f>E101</f>
        <v>Low parity individuals can't receive an IUD, tubal ligation, or vasectomy. Non-parous women can't receive injectables or implants.</v>
      </c>
      <c r="N101" s="31"/>
      <c r="O101" s="7"/>
      <c r="P101" s="31"/>
      <c r="Q101" s="31"/>
      <c r="R101" s="31"/>
      <c r="S101" s="31"/>
      <c r="T101" s="20"/>
      <c r="U101" s="20"/>
      <c r="V101" s="75" t="str">
        <f>E101</f>
        <v>Low parity individuals can't receive an IUD, tubal ligation, or vasectomy. Non-parous women can't receive injectables or implants.</v>
      </c>
      <c r="W101" s="68"/>
      <c r="X101" s="68"/>
      <c r="Y101" s="69"/>
      <c r="Z101" s="86"/>
    </row>
    <row r="102" spans="1:26" s="374" customFormat="1">
      <c r="A102" s="846"/>
      <c r="B102" s="847"/>
      <c r="C102" s="847"/>
      <c r="D102" s="847"/>
      <c r="E102" s="847"/>
      <c r="F102" s="847"/>
      <c r="G102" s="847"/>
      <c r="H102" s="848"/>
      <c r="I102" s="4"/>
      <c r="J102" s="48"/>
      <c r="K102" s="25">
        <f>C102</f>
        <v>0</v>
      </c>
      <c r="L102" s="49"/>
      <c r="M102" s="49"/>
      <c r="N102" s="49"/>
      <c r="O102" s="25"/>
      <c r="P102" s="49"/>
      <c r="Q102" s="49"/>
      <c r="R102" s="49"/>
      <c r="S102" s="49"/>
      <c r="T102" s="49"/>
      <c r="U102" s="49"/>
      <c r="V102" s="49"/>
      <c r="W102" s="78"/>
      <c r="X102" s="78"/>
      <c r="Y102" s="79"/>
      <c r="Z102" s="86"/>
    </row>
    <row r="103" spans="1:26" s="310" customFormat="1" ht="45" customHeight="1">
      <c r="A103" s="817" t="s">
        <v>243</v>
      </c>
      <c r="B103" s="810"/>
      <c r="C103" s="810"/>
      <c r="D103" s="810"/>
      <c r="E103" s="810"/>
      <c r="F103" s="810"/>
      <c r="G103" s="810"/>
      <c r="H103" s="818"/>
      <c r="I103" s="13"/>
      <c r="J103" s="40"/>
      <c r="K103" s="7"/>
      <c r="L103" s="31"/>
      <c r="M103" s="31"/>
      <c r="N103" s="31"/>
      <c r="O103" s="7"/>
      <c r="P103" s="31"/>
      <c r="Q103" s="31"/>
      <c r="R103" s="31"/>
      <c r="S103" s="31"/>
      <c r="T103" s="20"/>
      <c r="U103" s="20"/>
      <c r="V103" s="20"/>
      <c r="W103" s="68"/>
      <c r="X103" s="73" t="str">
        <f>A103</f>
        <v xml:space="preserve">D7. Are there charges* to the client in the public sector for family planning:
*(This question refers to charges by policy, not under-the-table charges.)
</v>
      </c>
      <c r="Y103" s="69"/>
      <c r="Z103" s="86"/>
    </row>
    <row r="104" spans="1:26" s="310" customFormat="1" ht="15" customHeight="1">
      <c r="A104" s="316"/>
      <c r="B104" s="810" t="s">
        <v>244</v>
      </c>
      <c r="C104" s="810"/>
      <c r="D104" s="810"/>
      <c r="E104" s="810"/>
      <c r="F104" s="814"/>
      <c r="G104" s="815" t="s">
        <v>89</v>
      </c>
      <c r="H104" s="816"/>
      <c r="I104" s="593"/>
      <c r="J104" s="40" t="str">
        <f>G104</f>
        <v>No</v>
      </c>
      <c r="K104" s="7"/>
      <c r="L104" s="31"/>
      <c r="M104" s="31"/>
      <c r="N104" s="31"/>
      <c r="O104" s="7"/>
      <c r="P104" s="31"/>
      <c r="Q104" s="31"/>
      <c r="R104" s="31"/>
      <c r="S104" s="31"/>
      <c r="T104" s="20"/>
      <c r="U104" s="20"/>
      <c r="V104" s="20"/>
      <c r="W104" s="68"/>
      <c r="X104" s="68"/>
      <c r="Y104" s="72" t="str">
        <f>B104</f>
        <v>a. Services?</v>
      </c>
      <c r="Z104" s="86"/>
    </row>
    <row r="105" spans="1:26" s="310" customFormat="1" ht="15" customHeight="1">
      <c r="A105" s="316"/>
      <c r="B105" s="810" t="s">
        <v>245</v>
      </c>
      <c r="C105" s="810"/>
      <c r="D105" s="810"/>
      <c r="E105" s="810"/>
      <c r="F105" s="814"/>
      <c r="G105" s="815" t="s">
        <v>89</v>
      </c>
      <c r="H105" s="816"/>
      <c r="I105" s="593"/>
      <c r="J105" s="40" t="str">
        <f>G105</f>
        <v>No</v>
      </c>
      <c r="K105" s="7"/>
      <c r="L105" s="31"/>
      <c r="M105" s="31"/>
      <c r="N105" s="31"/>
      <c r="O105" s="7"/>
      <c r="P105" s="31"/>
      <c r="Q105" s="31"/>
      <c r="R105" s="31"/>
      <c r="S105" s="31"/>
      <c r="T105" s="20"/>
      <c r="U105" s="20"/>
      <c r="V105" s="20"/>
      <c r="W105" s="68"/>
      <c r="X105" s="68"/>
      <c r="Y105" s="72" t="str">
        <f>B105</f>
        <v>b. Commodities?</v>
      </c>
      <c r="Z105" s="86"/>
    </row>
    <row r="106" spans="1:26" s="310" customFormat="1" ht="15" customHeight="1">
      <c r="A106" s="316"/>
      <c r="B106" s="810" t="s">
        <v>246</v>
      </c>
      <c r="C106" s="810"/>
      <c r="D106" s="810"/>
      <c r="E106" s="810"/>
      <c r="F106" s="814"/>
      <c r="G106" s="815" t="s">
        <v>96</v>
      </c>
      <c r="H106" s="816"/>
      <c r="I106" s="593"/>
      <c r="J106" s="40" t="str">
        <f>G106</f>
        <v>N/A</v>
      </c>
      <c r="K106" s="7"/>
      <c r="L106" s="31"/>
      <c r="M106" s="31"/>
      <c r="N106" s="31"/>
      <c r="O106" s="7"/>
      <c r="P106" s="31"/>
      <c r="Q106" s="31"/>
      <c r="R106" s="31"/>
      <c r="S106" s="31"/>
      <c r="T106" s="20"/>
      <c r="U106" s="20"/>
      <c r="V106" s="20"/>
      <c r="W106" s="68"/>
      <c r="X106" s="68"/>
      <c r="Y106" s="72" t="str">
        <f>B106</f>
        <v>c. If yes, are there exemptions for people who cannot afford to pay?</v>
      </c>
      <c r="Z106" s="86"/>
    </row>
    <row r="107" spans="1:26" s="310" customFormat="1">
      <c r="A107" s="316"/>
      <c r="B107" s="341"/>
      <c r="C107" s="342" t="s">
        <v>247</v>
      </c>
      <c r="D107" s="843" t="s">
        <v>96</v>
      </c>
      <c r="E107" s="844"/>
      <c r="F107" s="844"/>
      <c r="G107" s="844"/>
      <c r="H107" s="845"/>
      <c r="I107" s="593"/>
      <c r="J107" s="40"/>
      <c r="K107" s="7" t="str">
        <f>C107</f>
        <v>i. If yes, describe the exemptions.</v>
      </c>
      <c r="L107" s="31"/>
      <c r="M107" s="31"/>
      <c r="N107" s="33"/>
      <c r="O107" s="34" t="str">
        <f>D107</f>
        <v>N/A</v>
      </c>
      <c r="P107" s="31"/>
      <c r="Q107" s="31"/>
      <c r="R107" s="31"/>
      <c r="S107" s="31"/>
      <c r="T107" s="20"/>
      <c r="U107" s="20"/>
      <c r="V107" s="20"/>
      <c r="W107" s="68"/>
      <c r="X107" s="68"/>
      <c r="Y107" s="69"/>
      <c r="Z107" s="86"/>
    </row>
    <row r="108" spans="1:26" s="375" customFormat="1" ht="15.75" customHeight="1">
      <c r="A108" s="817" t="s">
        <v>248</v>
      </c>
      <c r="B108" s="810"/>
      <c r="C108" s="810"/>
      <c r="D108" s="810"/>
      <c r="E108" s="810"/>
      <c r="F108" s="810"/>
      <c r="G108" s="810"/>
      <c r="H108" s="818"/>
      <c r="I108" s="43"/>
      <c r="J108" s="30"/>
      <c r="K108" s="7"/>
      <c r="L108" s="7"/>
      <c r="M108" s="31"/>
      <c r="N108" s="31"/>
      <c r="O108" s="7"/>
      <c r="P108" s="31"/>
      <c r="Q108" s="1"/>
      <c r="R108" s="31"/>
      <c r="S108" s="32"/>
      <c r="T108" s="2"/>
      <c r="U108" s="2"/>
      <c r="V108" s="2"/>
      <c r="W108" s="57"/>
      <c r="X108" s="73" t="str">
        <f>A108</f>
        <v>D8. Are the following contraceptives included in the country's National Essential Medicine List (NEML) or other equivalent priority list?</v>
      </c>
      <c r="Y108" s="1"/>
      <c r="Z108" s="92"/>
    </row>
    <row r="109" spans="1:26" s="375" customFormat="1" ht="15.75" customHeight="1">
      <c r="A109" s="376"/>
      <c r="B109" s="810" t="s">
        <v>249</v>
      </c>
      <c r="C109" s="810"/>
      <c r="D109" s="810"/>
      <c r="E109" s="810"/>
      <c r="F109" s="814"/>
      <c r="G109" s="815" t="s">
        <v>78</v>
      </c>
      <c r="H109" s="816"/>
      <c r="I109" s="43"/>
      <c r="J109" s="40" t="str">
        <f t="shared" ref="J109:J120" si="3">G109</f>
        <v>Yes</v>
      </c>
      <c r="K109" s="7"/>
      <c r="L109" s="7"/>
      <c r="M109" s="31"/>
      <c r="N109" s="31"/>
      <c r="O109" s="7"/>
      <c r="P109" s="31"/>
      <c r="Q109" s="1"/>
      <c r="R109" s="31"/>
      <c r="S109" s="32"/>
      <c r="T109" s="2"/>
      <c r="U109" s="2"/>
      <c r="V109" s="2"/>
      <c r="W109" s="57"/>
      <c r="X109" s="57"/>
      <c r="Y109" s="72" t="str">
        <f t="shared" ref="Y109:Y118" si="4">B109</f>
        <v>a. Combined oral contraceptives</v>
      </c>
      <c r="Z109" s="92"/>
    </row>
    <row r="110" spans="1:26" s="375" customFormat="1" ht="15.75" customHeight="1">
      <c r="A110" s="376"/>
      <c r="B110" s="810" t="s">
        <v>250</v>
      </c>
      <c r="C110" s="810"/>
      <c r="D110" s="810"/>
      <c r="E110" s="810"/>
      <c r="F110" s="814"/>
      <c r="G110" s="815" t="s">
        <v>78</v>
      </c>
      <c r="H110" s="816"/>
      <c r="I110" s="43"/>
      <c r="J110" s="40" t="str">
        <f t="shared" si="3"/>
        <v>Yes</v>
      </c>
      <c r="K110" s="7"/>
      <c r="L110" s="7"/>
      <c r="M110" s="31"/>
      <c r="N110" s="31"/>
      <c r="O110" s="7"/>
      <c r="P110" s="31"/>
      <c r="Q110" s="1"/>
      <c r="R110" s="31"/>
      <c r="S110" s="32"/>
      <c r="T110" s="2"/>
      <c r="U110" s="2"/>
      <c r="V110" s="2"/>
      <c r="W110" s="57"/>
      <c r="X110" s="57"/>
      <c r="Y110" s="72" t="str">
        <f t="shared" si="4"/>
        <v>b. Progestin-only pills</v>
      </c>
      <c r="Z110" s="92"/>
    </row>
    <row r="111" spans="1:26" s="375" customFormat="1" ht="15.75" customHeight="1">
      <c r="A111" s="376"/>
      <c r="B111" s="810" t="s">
        <v>251</v>
      </c>
      <c r="C111" s="810"/>
      <c r="D111" s="810"/>
      <c r="E111" s="810"/>
      <c r="F111" s="814"/>
      <c r="G111" s="815" t="s">
        <v>78</v>
      </c>
      <c r="H111" s="816"/>
      <c r="I111" s="43"/>
      <c r="J111" s="40" t="str">
        <f t="shared" si="3"/>
        <v>Yes</v>
      </c>
      <c r="K111" s="7"/>
      <c r="L111" s="7"/>
      <c r="M111" s="31"/>
      <c r="N111" s="31"/>
      <c r="O111" s="7"/>
      <c r="P111" s="31"/>
      <c r="Q111" s="1"/>
      <c r="R111" s="31"/>
      <c r="S111" s="32"/>
      <c r="T111" s="2"/>
      <c r="U111" s="2"/>
      <c r="V111" s="2"/>
      <c r="W111" s="57"/>
      <c r="X111" s="57"/>
      <c r="Y111" s="72" t="str">
        <f t="shared" si="4"/>
        <v>c. Hormonal injections</v>
      </c>
      <c r="Z111" s="92"/>
    </row>
    <row r="112" spans="1:26" s="375" customFormat="1" ht="15.75" customHeight="1">
      <c r="A112" s="376"/>
      <c r="B112" s="810" t="s">
        <v>252</v>
      </c>
      <c r="C112" s="810"/>
      <c r="D112" s="810"/>
      <c r="E112" s="810"/>
      <c r="F112" s="814"/>
      <c r="G112" s="815" t="s">
        <v>78</v>
      </c>
      <c r="H112" s="816"/>
      <c r="I112" s="43"/>
      <c r="J112" s="40" t="str">
        <f t="shared" si="3"/>
        <v>Yes</v>
      </c>
      <c r="K112" s="7"/>
      <c r="L112" s="7"/>
      <c r="M112" s="31"/>
      <c r="N112" s="31"/>
      <c r="O112" s="7"/>
      <c r="P112" s="31"/>
      <c r="Q112" s="1"/>
      <c r="R112" s="31"/>
      <c r="S112" s="32"/>
      <c r="T112" s="2"/>
      <c r="U112" s="2"/>
      <c r="V112" s="2"/>
      <c r="W112" s="57"/>
      <c r="X112" s="57"/>
      <c r="Y112" s="72" t="str">
        <f t="shared" si="4"/>
        <v>d. Hormonal implants</v>
      </c>
      <c r="Z112" s="92"/>
    </row>
    <row r="113" spans="1:26" s="375" customFormat="1" ht="15.75" customHeight="1">
      <c r="A113" s="376"/>
      <c r="B113" s="810" t="s">
        <v>253</v>
      </c>
      <c r="C113" s="810"/>
      <c r="D113" s="810"/>
      <c r="E113" s="810"/>
      <c r="F113" s="814"/>
      <c r="G113" s="815" t="s">
        <v>78</v>
      </c>
      <c r="H113" s="816"/>
      <c r="I113" s="43"/>
      <c r="J113" s="40" t="str">
        <f t="shared" si="3"/>
        <v>Yes</v>
      </c>
      <c r="K113" s="7"/>
      <c r="L113" s="7"/>
      <c r="M113" s="31"/>
      <c r="N113" s="31"/>
      <c r="O113" s="7"/>
      <c r="P113" s="31"/>
      <c r="Q113" s="1"/>
      <c r="R113" s="31"/>
      <c r="S113" s="32"/>
      <c r="T113" s="2"/>
      <c r="U113" s="2"/>
      <c r="V113" s="2"/>
      <c r="W113" s="57"/>
      <c r="X113" s="57"/>
      <c r="Y113" s="72" t="str">
        <f t="shared" si="4"/>
        <v>e. Intrauterine devices (IUDs)</v>
      </c>
      <c r="Z113" s="92"/>
    </row>
    <row r="114" spans="1:26" s="375" customFormat="1" ht="15.75" customHeight="1">
      <c r="A114" s="376"/>
      <c r="B114" s="810" t="s">
        <v>207</v>
      </c>
      <c r="C114" s="810"/>
      <c r="D114" s="810"/>
      <c r="E114" s="810"/>
      <c r="F114" s="814"/>
      <c r="G114" s="815" t="s">
        <v>78</v>
      </c>
      <c r="H114" s="816"/>
      <c r="I114" s="43"/>
      <c r="J114" s="40" t="str">
        <f t="shared" si="3"/>
        <v>Yes</v>
      </c>
      <c r="K114" s="7"/>
      <c r="L114" s="7"/>
      <c r="M114" s="31"/>
      <c r="N114" s="31"/>
      <c r="O114" s="7"/>
      <c r="P114" s="31"/>
      <c r="Q114" s="1"/>
      <c r="R114" s="31"/>
      <c r="S114" s="32"/>
      <c r="T114" s="2"/>
      <c r="U114" s="2"/>
      <c r="V114" s="2"/>
      <c r="W114" s="57"/>
      <c r="X114" s="57"/>
      <c r="Y114" s="72" t="str">
        <f t="shared" si="4"/>
        <v>f. Male condoms</v>
      </c>
      <c r="Z114" s="92"/>
    </row>
    <row r="115" spans="1:26" s="375" customFormat="1" ht="15.75" customHeight="1">
      <c r="A115" s="376"/>
      <c r="B115" s="810" t="s">
        <v>208</v>
      </c>
      <c r="C115" s="810"/>
      <c r="D115" s="810"/>
      <c r="E115" s="810"/>
      <c r="F115" s="814"/>
      <c r="G115" s="815" t="s">
        <v>89</v>
      </c>
      <c r="H115" s="816"/>
      <c r="I115" s="43"/>
      <c r="J115" s="40" t="str">
        <f t="shared" si="3"/>
        <v>No</v>
      </c>
      <c r="K115" s="7"/>
      <c r="L115" s="7"/>
      <c r="M115" s="31"/>
      <c r="N115" s="31"/>
      <c r="O115" s="7"/>
      <c r="P115" s="31"/>
      <c r="Q115" s="1"/>
      <c r="R115" s="31"/>
      <c r="S115" s="32"/>
      <c r="T115" s="2"/>
      <c r="U115" s="2"/>
      <c r="V115" s="2"/>
      <c r="W115" s="57"/>
      <c r="X115" s="57"/>
      <c r="Y115" s="72" t="str">
        <f t="shared" si="4"/>
        <v>g. Female condoms</v>
      </c>
      <c r="Z115" s="92"/>
    </row>
    <row r="116" spans="1:26" s="375" customFormat="1" ht="15.75" customHeight="1">
      <c r="A116" s="376"/>
      <c r="B116" s="810" t="s">
        <v>254</v>
      </c>
      <c r="C116" s="810"/>
      <c r="D116" s="810"/>
      <c r="E116" s="810"/>
      <c r="F116" s="814"/>
      <c r="G116" s="815" t="s">
        <v>78</v>
      </c>
      <c r="H116" s="816"/>
      <c r="I116" s="43"/>
      <c r="J116" s="40" t="str">
        <f t="shared" si="3"/>
        <v>Yes</v>
      </c>
      <c r="K116" s="7"/>
      <c r="L116" s="7"/>
      <c r="M116" s="31"/>
      <c r="N116" s="31"/>
      <c r="O116" s="7"/>
      <c r="P116" s="31"/>
      <c r="Q116" s="1"/>
      <c r="R116" s="31"/>
      <c r="S116" s="32"/>
      <c r="T116" s="2"/>
      <c r="U116" s="2"/>
      <c r="V116" s="2"/>
      <c r="W116" s="57"/>
      <c r="X116" s="57"/>
      <c r="Y116" s="72" t="str">
        <f t="shared" si="4"/>
        <v>h. Emergency contraceptive pills</v>
      </c>
      <c r="Z116" s="92"/>
    </row>
    <row r="117" spans="1:26" s="375" customFormat="1" ht="15.75" customHeight="1">
      <c r="A117" s="376"/>
      <c r="B117" s="810" t="s">
        <v>255</v>
      </c>
      <c r="C117" s="810"/>
      <c r="D117" s="810"/>
      <c r="E117" s="810"/>
      <c r="F117" s="814"/>
      <c r="G117" s="815" t="s">
        <v>89</v>
      </c>
      <c r="H117" s="816"/>
      <c r="I117" s="43"/>
      <c r="J117" s="40" t="str">
        <f>G117</f>
        <v>No</v>
      </c>
      <c r="K117" s="7"/>
      <c r="L117" s="7"/>
      <c r="M117" s="31"/>
      <c r="N117" s="31"/>
      <c r="O117" s="7"/>
      <c r="P117" s="31"/>
      <c r="Q117" s="1"/>
      <c r="R117" s="31"/>
      <c r="S117" s="32"/>
      <c r="T117" s="2"/>
      <c r="U117" s="2"/>
      <c r="V117" s="2"/>
      <c r="W117" s="57"/>
      <c r="X117" s="57"/>
      <c r="Y117" s="72" t="str">
        <f>B117</f>
        <v>i. CycleBeads</v>
      </c>
      <c r="Z117" s="92"/>
    </row>
    <row r="118" spans="1:26" s="375" customFormat="1" ht="15.75" customHeight="1">
      <c r="A118" s="376"/>
      <c r="B118" s="810" t="s">
        <v>256</v>
      </c>
      <c r="C118" s="810"/>
      <c r="D118" s="810"/>
      <c r="E118" s="810"/>
      <c r="F118" s="814"/>
      <c r="G118" s="815" t="s">
        <v>89</v>
      </c>
      <c r="H118" s="816"/>
      <c r="I118" s="43"/>
      <c r="J118" s="40" t="str">
        <f t="shared" si="3"/>
        <v>No</v>
      </c>
      <c r="K118" s="7"/>
      <c r="L118" s="7"/>
      <c r="M118" s="31"/>
      <c r="N118" s="31"/>
      <c r="O118" s="7"/>
      <c r="P118" s="31"/>
      <c r="Q118" s="1"/>
      <c r="R118" s="31"/>
      <c r="S118" s="32"/>
      <c r="T118" s="2"/>
      <c r="U118" s="2"/>
      <c r="V118" s="2"/>
      <c r="W118" s="57"/>
      <c r="X118" s="57"/>
      <c r="Y118" s="72" t="str">
        <f t="shared" si="4"/>
        <v>j. Any other contraceptive(s)?</v>
      </c>
      <c r="Z118" s="92"/>
    </row>
    <row r="119" spans="1:26" s="375" customFormat="1" ht="15.75">
      <c r="A119" s="376"/>
      <c r="B119" s="576"/>
      <c r="C119" s="810" t="s">
        <v>257</v>
      </c>
      <c r="D119" s="810"/>
      <c r="E119" s="814"/>
      <c r="F119" s="833" t="s">
        <v>96</v>
      </c>
      <c r="G119" s="834"/>
      <c r="H119" s="835"/>
      <c r="I119" s="43"/>
      <c r="J119" s="40">
        <f t="shared" si="3"/>
        <v>0</v>
      </c>
      <c r="K119" s="7"/>
      <c r="L119" s="7"/>
      <c r="M119" s="31"/>
      <c r="N119" s="31"/>
      <c r="O119" s="7"/>
      <c r="P119" s="31"/>
      <c r="Q119" s="1"/>
      <c r="R119" s="7">
        <f>B119</f>
        <v>0</v>
      </c>
      <c r="S119" s="32"/>
      <c r="T119" s="2"/>
      <c r="U119" s="2"/>
      <c r="V119" s="2"/>
      <c r="W119" s="57"/>
      <c r="X119" s="57"/>
      <c r="Y119" s="1"/>
      <c r="Z119" s="92"/>
    </row>
    <row r="120" spans="1:26" s="375" customFormat="1" ht="15.75">
      <c r="A120" s="836" t="s">
        <v>258</v>
      </c>
      <c r="B120" s="837"/>
      <c r="C120" s="837"/>
      <c r="D120" s="838"/>
      <c r="E120" s="839"/>
      <c r="F120" s="840">
        <v>2011</v>
      </c>
      <c r="G120" s="841"/>
      <c r="H120" s="842"/>
      <c r="I120" s="43"/>
      <c r="J120" s="40">
        <f t="shared" si="3"/>
        <v>0</v>
      </c>
      <c r="K120" s="7"/>
      <c r="L120" s="7"/>
      <c r="M120" s="31"/>
      <c r="N120" s="31"/>
      <c r="O120" s="7"/>
      <c r="P120" s="31"/>
      <c r="Q120" s="1"/>
      <c r="R120" s="7">
        <f>B120</f>
        <v>0</v>
      </c>
      <c r="S120" s="32"/>
      <c r="T120" s="2"/>
      <c r="U120" s="2"/>
      <c r="V120" s="2"/>
      <c r="W120" s="57"/>
      <c r="X120" s="57"/>
      <c r="Y120" s="1"/>
      <c r="Z120" s="92"/>
    </row>
    <row r="121" spans="1:26" s="375" customFormat="1" ht="22.5" customHeight="1">
      <c r="A121" s="817" t="s">
        <v>259</v>
      </c>
      <c r="B121" s="810"/>
      <c r="C121" s="814"/>
      <c r="D121" s="811" t="s">
        <v>629</v>
      </c>
      <c r="E121" s="812"/>
      <c r="F121" s="812"/>
      <c r="G121" s="812"/>
      <c r="H121" s="813"/>
      <c r="I121" s="43"/>
      <c r="J121" s="30"/>
      <c r="K121" s="7" t="str">
        <f>A121</f>
        <v xml:space="preserve">D10. Name of the list(s)
</v>
      </c>
      <c r="L121" s="7"/>
      <c r="M121" s="31"/>
      <c r="N121" s="31"/>
      <c r="O121" s="7" t="str">
        <f>D121</f>
        <v>Approved contraceptive list</v>
      </c>
      <c r="P121" s="31"/>
      <c r="Q121" s="1"/>
      <c r="R121" s="31"/>
      <c r="S121" s="32"/>
      <c r="T121" s="2"/>
      <c r="U121" s="2"/>
      <c r="V121" s="2"/>
      <c r="W121" s="57"/>
      <c r="X121" s="57"/>
      <c r="Y121" s="1"/>
      <c r="Z121" s="92"/>
    </row>
    <row r="122" spans="1:26" s="375" customFormat="1" ht="34.5" customHeight="1">
      <c r="A122" s="817" t="s">
        <v>260</v>
      </c>
      <c r="B122" s="810"/>
      <c r="C122" s="814"/>
      <c r="D122" s="811"/>
      <c r="E122" s="812"/>
      <c r="F122" s="812"/>
      <c r="G122" s="812"/>
      <c r="H122" s="813"/>
      <c r="I122" s="43"/>
      <c r="J122" s="30"/>
      <c r="K122" s="7" t="str">
        <f>A122</f>
        <v xml:space="preserve">D11. Notes about the list(s)
</v>
      </c>
      <c r="L122" s="7"/>
      <c r="M122" s="31"/>
      <c r="N122" s="31"/>
      <c r="O122" s="7">
        <f>D122</f>
        <v>0</v>
      </c>
      <c r="P122" s="31"/>
      <c r="Q122" s="1"/>
      <c r="R122" s="31"/>
      <c r="S122" s="32"/>
      <c r="T122" s="2"/>
      <c r="U122" s="2"/>
      <c r="V122" s="2"/>
      <c r="W122" s="57"/>
      <c r="X122" s="57"/>
      <c r="Y122" s="1"/>
      <c r="Z122" s="92"/>
    </row>
    <row r="123" spans="1:26" s="310" customFormat="1" ht="21.75" customHeight="1">
      <c r="A123" s="817" t="s">
        <v>261</v>
      </c>
      <c r="B123" s="810"/>
      <c r="C123" s="810"/>
      <c r="D123" s="810"/>
      <c r="E123" s="810"/>
      <c r="F123" s="810"/>
      <c r="G123" s="810"/>
      <c r="H123" s="818"/>
      <c r="I123" s="598"/>
      <c r="J123" s="40"/>
      <c r="K123" s="7"/>
      <c r="L123" s="31"/>
      <c r="M123" s="31"/>
      <c r="N123" s="31"/>
      <c r="O123" s="7"/>
      <c r="P123" s="31"/>
      <c r="Q123" s="31"/>
      <c r="R123" s="31"/>
      <c r="S123" s="31"/>
      <c r="T123" s="20"/>
      <c r="U123" s="20"/>
      <c r="V123" s="20"/>
      <c r="W123" s="68"/>
      <c r="X123" s="73" t="str">
        <f>A123</f>
        <v xml:space="preserve">D12.  Information on country's Poverty Reduction Strategy Paper (PRSP)
</v>
      </c>
      <c r="Y123" s="69"/>
      <c r="Z123" s="86"/>
    </row>
    <row r="124" spans="1:26" s="375" customFormat="1" ht="30.75" customHeight="1">
      <c r="A124" s="377"/>
      <c r="B124" s="829" t="s">
        <v>262</v>
      </c>
      <c r="C124" s="1147"/>
      <c r="D124" s="1147"/>
      <c r="E124" s="1148"/>
      <c r="F124" s="830">
        <v>2005</v>
      </c>
      <c r="G124" s="831"/>
      <c r="H124" s="832"/>
      <c r="I124" s="43"/>
      <c r="J124" s="40">
        <f>G124</f>
        <v>0</v>
      </c>
      <c r="K124" s="7"/>
      <c r="L124" s="7"/>
      <c r="M124" s="31"/>
      <c r="N124" s="31"/>
      <c r="O124" s="7"/>
      <c r="P124" s="31"/>
      <c r="Q124" s="1"/>
      <c r="R124" s="7" t="str">
        <f>B124</f>
        <v>a. What year is the Poverty Reduction Strategy Paper from? (most recent actual PRSP on IMF's site [not progress or summary report])</v>
      </c>
      <c r="S124" s="32"/>
      <c r="T124" s="2"/>
      <c r="U124" s="2"/>
      <c r="V124" s="2"/>
      <c r="W124" s="57"/>
      <c r="X124" s="57"/>
      <c r="Y124" s="1"/>
      <c r="Z124" s="92"/>
    </row>
    <row r="125" spans="1:26" s="375" customFormat="1" ht="15.75" customHeight="1">
      <c r="A125" s="376"/>
      <c r="B125" s="810" t="s">
        <v>263</v>
      </c>
      <c r="C125" s="810"/>
      <c r="D125" s="810"/>
      <c r="E125" s="810"/>
      <c r="F125" s="814"/>
      <c r="G125" s="815" t="s">
        <v>78</v>
      </c>
      <c r="H125" s="816"/>
      <c r="I125" s="43"/>
      <c r="J125" s="40" t="str">
        <f>G125</f>
        <v>Yes</v>
      </c>
      <c r="K125" s="7"/>
      <c r="L125" s="7"/>
      <c r="M125" s="31"/>
      <c r="N125" s="31"/>
      <c r="O125" s="7"/>
      <c r="P125" s="31"/>
      <c r="Q125" s="1"/>
      <c r="R125" s="31"/>
      <c r="S125" s="32"/>
      <c r="T125" s="2"/>
      <c r="U125" s="2"/>
      <c r="V125" s="2"/>
      <c r="W125" s="57"/>
      <c r="X125" s="57"/>
      <c r="Y125" s="72" t="str">
        <f>B125</f>
        <v>b. Is family planning or reproductive health a priority in the PRSP?</v>
      </c>
      <c r="Z125" s="92"/>
    </row>
    <row r="126" spans="1:26" s="375" customFormat="1" ht="15.75" customHeight="1">
      <c r="A126" s="376"/>
      <c r="B126" s="810" t="s">
        <v>264</v>
      </c>
      <c r="C126" s="810"/>
      <c r="D126" s="810"/>
      <c r="E126" s="810"/>
      <c r="F126" s="814"/>
      <c r="G126" s="815" t="s">
        <v>89</v>
      </c>
      <c r="H126" s="816"/>
      <c r="I126" s="43"/>
      <c r="J126" s="40" t="str">
        <f>G126</f>
        <v>No</v>
      </c>
      <c r="K126" s="7"/>
      <c r="L126" s="7"/>
      <c r="M126" s="31"/>
      <c r="N126" s="31"/>
      <c r="O126" s="7"/>
      <c r="P126" s="31"/>
      <c r="Q126" s="1"/>
      <c r="R126" s="31"/>
      <c r="S126" s="32"/>
      <c r="T126" s="2"/>
      <c r="U126" s="2"/>
      <c r="V126" s="2"/>
      <c r="W126" s="57"/>
      <c r="X126" s="57"/>
      <c r="Y126" s="72" t="str">
        <f>B126</f>
        <v>c. Is contraceptive security included in the PRSP?</v>
      </c>
      <c r="Z126" s="92"/>
    </row>
    <row r="127" spans="1:26" s="375" customFormat="1" ht="15.75" customHeight="1">
      <c r="A127" s="376"/>
      <c r="B127" s="810" t="s">
        <v>265</v>
      </c>
      <c r="C127" s="810"/>
      <c r="D127" s="810"/>
      <c r="E127" s="810"/>
      <c r="F127" s="814"/>
      <c r="G127" s="815" t="s">
        <v>78</v>
      </c>
      <c r="H127" s="816"/>
      <c r="I127" s="43"/>
      <c r="J127" s="40" t="str">
        <f>G127</f>
        <v>Yes</v>
      </c>
      <c r="K127" s="7"/>
      <c r="L127" s="7"/>
      <c r="M127" s="31"/>
      <c r="N127" s="31"/>
      <c r="O127" s="7"/>
      <c r="P127" s="31"/>
      <c r="Q127" s="1"/>
      <c r="R127" s="31"/>
      <c r="S127" s="32"/>
      <c r="T127" s="2"/>
      <c r="U127" s="2"/>
      <c r="V127" s="2"/>
      <c r="W127" s="57"/>
      <c r="X127" s="57"/>
      <c r="Y127" s="72" t="str">
        <f>B127</f>
        <v>d. Is contraceptive prevalence rate (CPR) included as an indicator in the PRSP?</v>
      </c>
      <c r="Z127" s="92"/>
    </row>
    <row r="128" spans="1:26" s="375" customFormat="1" ht="15.75" customHeight="1">
      <c r="A128" s="376"/>
      <c r="B128" s="810" t="s">
        <v>266</v>
      </c>
      <c r="C128" s="810"/>
      <c r="D128" s="810"/>
      <c r="E128" s="810"/>
      <c r="F128" s="814"/>
      <c r="G128" s="815" t="s">
        <v>89</v>
      </c>
      <c r="H128" s="816"/>
      <c r="I128" s="43"/>
      <c r="J128" s="40" t="str">
        <f>G128</f>
        <v>No</v>
      </c>
      <c r="K128" s="7"/>
      <c r="L128" s="7"/>
      <c r="M128" s="31"/>
      <c r="N128" s="31"/>
      <c r="O128" s="7"/>
      <c r="P128" s="31"/>
      <c r="Q128" s="1"/>
      <c r="R128" s="31"/>
      <c r="S128" s="32"/>
      <c r="T128" s="2"/>
      <c r="U128" s="2"/>
      <c r="V128" s="2"/>
      <c r="W128" s="57"/>
      <c r="X128" s="57"/>
      <c r="Y128" s="72" t="str">
        <f>B128</f>
        <v>e. Are contraceptive supply indicators included in the PRSP?</v>
      </c>
      <c r="Z128" s="92"/>
    </row>
    <row r="129" spans="1:26" s="375" customFormat="1" ht="15.75" customHeight="1" thickBot="1">
      <c r="A129" s="316" t="s">
        <v>267</v>
      </c>
      <c r="B129" s="810" t="s">
        <v>268</v>
      </c>
      <c r="C129" s="814"/>
      <c r="D129" s="824"/>
      <c r="E129" s="825"/>
      <c r="F129" s="825"/>
      <c r="G129" s="825"/>
      <c r="H129" s="826"/>
      <c r="I129" s="43"/>
      <c r="J129" s="30"/>
      <c r="K129" s="7" t="str">
        <f>B129</f>
        <v>f. Notes about the Poverty Reduction Strategy Paper</v>
      </c>
      <c r="L129" s="7"/>
      <c r="M129" s="31"/>
      <c r="N129" s="31"/>
      <c r="O129" s="7">
        <f>D129</f>
        <v>0</v>
      </c>
      <c r="P129" s="31"/>
      <c r="Q129" s="1"/>
      <c r="R129" s="31"/>
      <c r="S129" s="32"/>
      <c r="T129" s="2"/>
      <c r="U129" s="2"/>
      <c r="V129" s="2"/>
      <c r="W129" s="57"/>
      <c r="X129" s="57"/>
      <c r="Y129" s="1"/>
      <c r="Z129" s="92"/>
    </row>
    <row r="130" spans="1:26" s="310" customFormat="1" ht="16.5" customHeight="1" thickBot="1">
      <c r="A130" s="827" t="s">
        <v>269</v>
      </c>
      <c r="B130" s="828"/>
      <c r="C130" s="828"/>
      <c r="D130" s="828"/>
      <c r="E130" s="828"/>
      <c r="F130" s="828"/>
      <c r="G130" s="828"/>
      <c r="H130" s="378"/>
      <c r="I130" s="16"/>
      <c r="J130" s="40"/>
      <c r="K130" s="7"/>
      <c r="L130" s="31"/>
      <c r="M130" s="31"/>
      <c r="N130" s="31"/>
      <c r="O130" s="7"/>
      <c r="P130" s="31"/>
      <c r="Q130" s="31"/>
      <c r="R130" s="31"/>
      <c r="S130" s="31"/>
      <c r="T130" s="20"/>
      <c r="U130" s="20"/>
      <c r="V130" s="20"/>
      <c r="W130" s="68"/>
      <c r="X130" s="68"/>
      <c r="Y130" s="69"/>
      <c r="Z130" s="86"/>
    </row>
    <row r="131" spans="1:26" s="310" customFormat="1" ht="30" customHeight="1">
      <c r="A131" s="819" t="s">
        <v>270</v>
      </c>
      <c r="B131" s="820"/>
      <c r="C131" s="820"/>
      <c r="D131" s="820"/>
      <c r="E131" s="820"/>
      <c r="F131" s="821"/>
      <c r="G131" s="822" t="s">
        <v>89</v>
      </c>
      <c r="H131" s="823"/>
      <c r="I131" s="599"/>
      <c r="J131" s="40" t="str">
        <f>G131</f>
        <v>No</v>
      </c>
      <c r="K131" s="7"/>
      <c r="L131" s="31"/>
      <c r="M131" s="31"/>
      <c r="N131" s="31"/>
      <c r="O131" s="7"/>
      <c r="P131" s="31"/>
      <c r="Q131" s="31"/>
      <c r="R131" s="31"/>
      <c r="S131" s="31"/>
      <c r="T131" s="20"/>
      <c r="U131" s="20"/>
      <c r="V131" s="20"/>
      <c r="W131" s="68"/>
      <c r="X131" s="68"/>
      <c r="Y131" s="72" t="str">
        <f>A131</f>
        <v>E1. Have stockouts occurred for any contraceptive at the central* level in the last 12 months?  
*(The central level refers to the central level warehouse for the public sector.)</v>
      </c>
      <c r="Z131" s="86"/>
    </row>
    <row r="132" spans="1:26" s="310" customFormat="1" ht="45">
      <c r="A132" s="817" t="s">
        <v>1561</v>
      </c>
      <c r="B132" s="810"/>
      <c r="C132" s="810"/>
      <c r="D132" s="810"/>
      <c r="E132" s="810"/>
      <c r="F132" s="810"/>
      <c r="G132" s="810"/>
      <c r="H132" s="818"/>
      <c r="I132" s="598"/>
      <c r="J132" s="40"/>
      <c r="K132" s="7"/>
      <c r="L132" s="31"/>
      <c r="M132" s="31"/>
      <c r="N132" s="31"/>
      <c r="O132" s="7"/>
      <c r="P132" s="31"/>
      <c r="Q132" s="31"/>
      <c r="R132" s="31"/>
      <c r="S132" s="31"/>
      <c r="T132" s="20"/>
      <c r="U132" s="20"/>
      <c r="V132" s="20"/>
      <c r="W132" s="68"/>
      <c r="X132" s="73"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69"/>
      <c r="Z132" s="86"/>
    </row>
    <row r="133" spans="1:26" s="310" customFormat="1" ht="15" customHeight="1">
      <c r="A133" s="577"/>
      <c r="B133" s="810" t="s">
        <v>249</v>
      </c>
      <c r="C133" s="810"/>
      <c r="D133" s="810"/>
      <c r="E133" s="810"/>
      <c r="F133" s="814"/>
      <c r="G133" s="815" t="s">
        <v>89</v>
      </c>
      <c r="H133" s="816"/>
      <c r="I133" s="599"/>
      <c r="J133" s="40" t="str">
        <f t="shared" ref="J133:J141" si="5">G133</f>
        <v>No</v>
      </c>
      <c r="K133" s="7"/>
      <c r="L133" s="31"/>
      <c r="M133" s="31"/>
      <c r="N133" s="31"/>
      <c r="O133" s="7"/>
      <c r="P133" s="31"/>
      <c r="Q133" s="31"/>
      <c r="R133" s="31"/>
      <c r="S133" s="31"/>
      <c r="T133" s="20"/>
      <c r="U133" s="20"/>
      <c r="V133" s="20"/>
      <c r="W133" s="68"/>
      <c r="X133" s="68"/>
      <c r="Y133" s="72" t="str">
        <f t="shared" ref="Y133:Y141" si="6">B133</f>
        <v>a. Combined oral contraceptives</v>
      </c>
      <c r="Z133" s="86"/>
    </row>
    <row r="134" spans="1:26" s="310" customFormat="1" ht="15" customHeight="1">
      <c r="A134" s="580"/>
      <c r="B134" s="810" t="s">
        <v>250</v>
      </c>
      <c r="C134" s="810"/>
      <c r="D134" s="810"/>
      <c r="E134" s="810"/>
      <c r="F134" s="814"/>
      <c r="G134" s="815" t="s">
        <v>96</v>
      </c>
      <c r="H134" s="816"/>
      <c r="I134" s="599"/>
      <c r="J134" s="40" t="str">
        <f t="shared" si="5"/>
        <v>N/A</v>
      </c>
      <c r="K134" s="7"/>
      <c r="L134" s="31"/>
      <c r="M134" s="31"/>
      <c r="N134" s="31"/>
      <c r="O134" s="31"/>
      <c r="P134" s="31"/>
      <c r="Q134" s="31"/>
      <c r="R134" s="31"/>
      <c r="S134" s="31"/>
      <c r="T134" s="20"/>
      <c r="U134" s="20"/>
      <c r="V134" s="20"/>
      <c r="W134" s="68"/>
      <c r="X134" s="68"/>
      <c r="Y134" s="72" t="str">
        <f t="shared" si="6"/>
        <v>b. Progestin-only pills</v>
      </c>
      <c r="Z134" s="86"/>
    </row>
    <row r="135" spans="1:26" s="310" customFormat="1" ht="15" customHeight="1">
      <c r="A135" s="577"/>
      <c r="B135" s="810" t="s">
        <v>251</v>
      </c>
      <c r="C135" s="810"/>
      <c r="D135" s="810"/>
      <c r="E135" s="810"/>
      <c r="F135" s="814"/>
      <c r="G135" s="815" t="s">
        <v>89</v>
      </c>
      <c r="H135" s="816"/>
      <c r="I135" s="599"/>
      <c r="J135" s="40" t="str">
        <f t="shared" si="5"/>
        <v>No</v>
      </c>
      <c r="K135" s="7"/>
      <c r="L135" s="31"/>
      <c r="M135" s="31"/>
      <c r="N135" s="31"/>
      <c r="O135" s="31"/>
      <c r="P135" s="31"/>
      <c r="Q135" s="31"/>
      <c r="R135" s="31"/>
      <c r="S135" s="31"/>
      <c r="T135" s="20"/>
      <c r="U135" s="20"/>
      <c r="V135" s="20"/>
      <c r="W135" s="68"/>
      <c r="X135" s="68"/>
      <c r="Y135" s="72" t="str">
        <f t="shared" si="6"/>
        <v>c. Hormonal injections</v>
      </c>
      <c r="Z135" s="86"/>
    </row>
    <row r="136" spans="1:26" s="310" customFormat="1" ht="15" customHeight="1">
      <c r="A136" s="577"/>
      <c r="B136" s="810" t="s">
        <v>252</v>
      </c>
      <c r="C136" s="810"/>
      <c r="D136" s="810"/>
      <c r="E136" s="810"/>
      <c r="F136" s="814"/>
      <c r="G136" s="815" t="s">
        <v>89</v>
      </c>
      <c r="H136" s="816"/>
      <c r="I136" s="599"/>
      <c r="J136" s="40" t="str">
        <f t="shared" si="5"/>
        <v>No</v>
      </c>
      <c r="K136" s="7"/>
      <c r="L136" s="31"/>
      <c r="M136" s="31"/>
      <c r="N136" s="31"/>
      <c r="O136" s="31"/>
      <c r="P136" s="31"/>
      <c r="Q136" s="31"/>
      <c r="R136" s="31"/>
      <c r="S136" s="31"/>
      <c r="T136" s="20"/>
      <c r="U136" s="20"/>
      <c r="V136" s="20"/>
      <c r="W136" s="68"/>
      <c r="X136" s="68"/>
      <c r="Y136" s="72" t="str">
        <f t="shared" si="6"/>
        <v>d. Hormonal implants</v>
      </c>
      <c r="Z136" s="86"/>
    </row>
    <row r="137" spans="1:26" s="310" customFormat="1" ht="15" customHeight="1">
      <c r="A137" s="577"/>
      <c r="B137" s="810" t="s">
        <v>253</v>
      </c>
      <c r="C137" s="810"/>
      <c r="D137" s="810"/>
      <c r="E137" s="810"/>
      <c r="F137" s="814"/>
      <c r="G137" s="815" t="s">
        <v>89</v>
      </c>
      <c r="H137" s="816"/>
      <c r="I137" s="599"/>
      <c r="J137" s="40" t="str">
        <f t="shared" si="5"/>
        <v>No</v>
      </c>
      <c r="K137" s="7"/>
      <c r="L137" s="31"/>
      <c r="M137" s="31"/>
      <c r="N137" s="31"/>
      <c r="O137" s="31"/>
      <c r="P137" s="31"/>
      <c r="Q137" s="31"/>
      <c r="R137" s="31"/>
      <c r="S137" s="31"/>
      <c r="T137" s="20"/>
      <c r="U137" s="20"/>
      <c r="V137" s="20"/>
      <c r="W137" s="68"/>
      <c r="X137" s="68"/>
      <c r="Y137" s="72" t="str">
        <f t="shared" si="6"/>
        <v>e. Intrauterine devices (IUDs)</v>
      </c>
      <c r="Z137" s="86"/>
    </row>
    <row r="138" spans="1:26" s="310" customFormat="1" ht="15" customHeight="1">
      <c r="A138" s="577"/>
      <c r="B138" s="810" t="s">
        <v>207</v>
      </c>
      <c r="C138" s="810"/>
      <c r="D138" s="810"/>
      <c r="E138" s="810"/>
      <c r="F138" s="814"/>
      <c r="G138" s="815" t="s">
        <v>89</v>
      </c>
      <c r="H138" s="816"/>
      <c r="I138" s="599"/>
      <c r="J138" s="40" t="str">
        <f t="shared" si="5"/>
        <v>No</v>
      </c>
      <c r="K138" s="7"/>
      <c r="L138" s="31"/>
      <c r="M138" s="31"/>
      <c r="N138" s="31"/>
      <c r="O138" s="31"/>
      <c r="P138" s="31"/>
      <c r="Q138" s="31"/>
      <c r="R138" s="31"/>
      <c r="S138" s="31"/>
      <c r="T138" s="20"/>
      <c r="U138" s="20"/>
      <c r="V138" s="20"/>
      <c r="W138" s="68"/>
      <c r="X138" s="68"/>
      <c r="Y138" s="72" t="str">
        <f t="shared" si="6"/>
        <v>f. Male condoms</v>
      </c>
      <c r="Z138" s="86"/>
    </row>
    <row r="139" spans="1:26" s="310" customFormat="1" ht="15" customHeight="1">
      <c r="A139" s="577"/>
      <c r="B139" s="810" t="s">
        <v>208</v>
      </c>
      <c r="C139" s="810"/>
      <c r="D139" s="810"/>
      <c r="E139" s="810"/>
      <c r="F139" s="814"/>
      <c r="G139" s="815" t="s">
        <v>96</v>
      </c>
      <c r="H139" s="816"/>
      <c r="I139" s="599"/>
      <c r="J139" s="40" t="str">
        <f t="shared" si="5"/>
        <v>N/A</v>
      </c>
      <c r="K139" s="7"/>
      <c r="L139" s="31"/>
      <c r="M139" s="31"/>
      <c r="N139" s="31"/>
      <c r="O139" s="31"/>
      <c r="P139" s="31"/>
      <c r="Q139" s="31"/>
      <c r="R139" s="31"/>
      <c r="S139" s="31"/>
      <c r="T139" s="20"/>
      <c r="U139" s="20"/>
      <c r="V139" s="20"/>
      <c r="W139" s="68"/>
      <c r="X139" s="68"/>
      <c r="Y139" s="72" t="str">
        <f t="shared" si="6"/>
        <v>g. Female condoms</v>
      </c>
      <c r="Z139" s="86"/>
    </row>
    <row r="140" spans="1:26" s="310" customFormat="1" ht="15" customHeight="1">
      <c r="A140" s="577"/>
      <c r="B140" s="810" t="s">
        <v>254</v>
      </c>
      <c r="C140" s="810"/>
      <c r="D140" s="810"/>
      <c r="E140" s="810"/>
      <c r="F140" s="814"/>
      <c r="G140" s="815" t="s">
        <v>96</v>
      </c>
      <c r="H140" s="816"/>
      <c r="I140" s="599"/>
      <c r="J140" s="40" t="str">
        <f t="shared" si="5"/>
        <v>N/A</v>
      </c>
      <c r="K140" s="7"/>
      <c r="L140" s="31"/>
      <c r="M140" s="31"/>
      <c r="N140" s="31"/>
      <c r="O140" s="31"/>
      <c r="P140" s="31"/>
      <c r="Q140" s="31"/>
      <c r="R140" s="31"/>
      <c r="S140" s="31"/>
      <c r="T140" s="20"/>
      <c r="U140" s="20"/>
      <c r="V140" s="20"/>
      <c r="W140" s="68"/>
      <c r="X140" s="68"/>
      <c r="Y140" s="72" t="str">
        <f t="shared" si="6"/>
        <v>h. Emergency contraceptive pills</v>
      </c>
      <c r="Z140" s="86"/>
    </row>
    <row r="141" spans="1:26" s="310" customFormat="1" ht="15" customHeight="1">
      <c r="A141" s="577"/>
      <c r="B141" s="810" t="s">
        <v>255</v>
      </c>
      <c r="C141" s="810"/>
      <c r="D141" s="810"/>
      <c r="E141" s="810"/>
      <c r="F141" s="814"/>
      <c r="G141" s="815" t="s">
        <v>96</v>
      </c>
      <c r="H141" s="816"/>
      <c r="I141" s="599"/>
      <c r="J141" s="40" t="str">
        <f t="shared" si="5"/>
        <v>N/A</v>
      </c>
      <c r="K141" s="7"/>
      <c r="L141" s="31"/>
      <c r="M141" s="31"/>
      <c r="N141" s="31"/>
      <c r="O141" s="31"/>
      <c r="P141" s="31"/>
      <c r="Q141" s="31"/>
      <c r="R141" s="31"/>
      <c r="S141" s="31"/>
      <c r="T141" s="20"/>
      <c r="U141" s="20"/>
      <c r="V141" s="20"/>
      <c r="W141" s="68"/>
      <c r="X141" s="68"/>
      <c r="Y141" s="72" t="str">
        <f t="shared" si="6"/>
        <v>i. CycleBeads</v>
      </c>
      <c r="Z141" s="86"/>
    </row>
    <row r="142" spans="1:26" s="310" customFormat="1" ht="30">
      <c r="A142" s="577"/>
      <c r="B142" s="810" t="s">
        <v>272</v>
      </c>
      <c r="C142" s="810"/>
      <c r="D142" s="810"/>
      <c r="E142" s="810"/>
      <c r="F142" s="811" t="s">
        <v>555</v>
      </c>
      <c r="G142" s="812"/>
      <c r="H142" s="813"/>
      <c r="I142" s="599"/>
      <c r="J142" s="40"/>
      <c r="K142" s="7"/>
      <c r="L142" s="31"/>
      <c r="M142" s="7"/>
      <c r="N142" s="31"/>
      <c r="O142" s="31"/>
      <c r="P142" s="31"/>
      <c r="Q142" s="7" t="str">
        <f>F142</f>
        <v>01/11-12/11</v>
      </c>
      <c r="R142" s="7" t="str">
        <f>B142</f>
        <v xml:space="preserve">j. Time period of reports reviewed
(mm/yy - mm/yy) (for example, reports from 1/11-12/11) </v>
      </c>
      <c r="S142" s="31"/>
      <c r="T142" s="20"/>
      <c r="U142" s="20"/>
      <c r="V142" s="20"/>
      <c r="W142" s="68"/>
      <c r="X142" s="68"/>
      <c r="Y142" s="69"/>
      <c r="Z142" s="86"/>
    </row>
    <row r="143" spans="1:26" s="310" customFormat="1" ht="45">
      <c r="A143" s="316"/>
      <c r="B143" s="810" t="s">
        <v>273</v>
      </c>
      <c r="C143" s="810"/>
      <c r="D143" s="810"/>
      <c r="E143" s="810"/>
      <c r="F143" s="811" t="s">
        <v>630</v>
      </c>
      <c r="G143" s="812"/>
      <c r="H143" s="813"/>
      <c r="I143" s="599"/>
      <c r="J143" s="40"/>
      <c r="K143" s="7"/>
      <c r="L143" s="7"/>
      <c r="M143" s="31"/>
      <c r="N143" s="31"/>
      <c r="O143" s="31"/>
      <c r="P143" s="31"/>
      <c r="Q143" s="7" t="str">
        <f>F143</f>
        <v>DGFP web-based Logistics Management Information System (LMIS) - www.dgfplmis.org</v>
      </c>
      <c r="R143" s="7" t="str">
        <f>B143</f>
        <v>k. Data source
(for example: Procurement Planning and Monitoring Report, Logistics Management Information System, periodic physical inventory, warehouse reports)</v>
      </c>
      <c r="S143" s="31"/>
      <c r="T143" s="20"/>
      <c r="U143" s="20"/>
      <c r="V143" s="20"/>
      <c r="W143" s="68"/>
      <c r="X143" s="68"/>
      <c r="Y143" s="69"/>
      <c r="Z143" s="86"/>
    </row>
    <row r="144" spans="1:26" s="310" customFormat="1">
      <c r="A144" s="817" t="s">
        <v>1562</v>
      </c>
      <c r="B144" s="810"/>
      <c r="C144" s="810"/>
      <c r="D144" s="810"/>
      <c r="E144" s="810"/>
      <c r="F144" s="810"/>
      <c r="G144" s="810"/>
      <c r="H144" s="818"/>
      <c r="I144" s="598"/>
      <c r="J144" s="36"/>
      <c r="K144" s="7"/>
      <c r="L144" s="31"/>
      <c r="M144" s="31"/>
      <c r="N144" s="31"/>
      <c r="O144" s="7"/>
      <c r="P144" s="31"/>
      <c r="Q144" s="31"/>
      <c r="R144" s="31"/>
      <c r="S144" s="31"/>
      <c r="T144" s="20"/>
      <c r="U144" s="20"/>
      <c r="V144" s="20"/>
      <c r="W144" s="68"/>
      <c r="X144" s="68"/>
      <c r="Y144" s="69"/>
      <c r="Z144" s="86"/>
    </row>
    <row r="145" spans="1:26" s="310" customFormat="1" ht="15" customHeight="1">
      <c r="A145" s="577"/>
      <c r="B145" s="810" t="s">
        <v>275</v>
      </c>
      <c r="C145" s="810"/>
      <c r="D145" s="810"/>
      <c r="E145" s="810"/>
      <c r="F145" s="814"/>
      <c r="G145" s="815" t="s">
        <v>89</v>
      </c>
      <c r="H145" s="816"/>
      <c r="I145" s="599"/>
      <c r="J145" s="40" t="str">
        <f>G145</f>
        <v>No</v>
      </c>
      <c r="K145" s="7"/>
      <c r="L145" s="31"/>
      <c r="M145" s="31"/>
      <c r="N145" s="31"/>
      <c r="O145" s="7"/>
      <c r="P145" s="31"/>
      <c r="Q145" s="31"/>
      <c r="R145" s="31"/>
      <c r="S145" s="31"/>
      <c r="T145" s="20"/>
      <c r="U145" s="20"/>
      <c r="V145" s="20"/>
      <c r="W145" s="68"/>
      <c r="X145" s="68"/>
      <c r="Y145" s="72" t="str">
        <f>B145</f>
        <v>a. service delivery point level (i.e., public sector health facilities)</v>
      </c>
      <c r="Z145" s="86"/>
    </row>
    <row r="146" spans="1:26" s="379" customFormat="1" ht="15.75" customHeight="1" thickBot="1">
      <c r="A146" s="579"/>
      <c r="B146" s="801" t="s">
        <v>276</v>
      </c>
      <c r="C146" s="801"/>
      <c r="D146" s="801"/>
      <c r="E146" s="801"/>
      <c r="F146" s="802"/>
      <c r="G146" s="803" t="s">
        <v>89</v>
      </c>
      <c r="H146" s="804"/>
      <c r="I146" s="50"/>
      <c r="J146" s="80" t="str">
        <f>G146</f>
        <v>No</v>
      </c>
      <c r="K146" s="81"/>
      <c r="L146" s="82"/>
      <c r="M146" s="82"/>
      <c r="N146" s="82"/>
      <c r="O146" s="81"/>
      <c r="P146" s="82"/>
      <c r="Q146" s="82"/>
      <c r="R146" s="82"/>
      <c r="S146" s="82"/>
      <c r="T146" s="83"/>
      <c r="U146" s="83"/>
      <c r="V146" s="83"/>
      <c r="W146" s="84"/>
      <c r="X146" s="84"/>
      <c r="Y146" s="85" t="str">
        <f>B146</f>
        <v>b. central level (i.e., central level warehouse for the public sector)</v>
      </c>
      <c r="Z146" s="91"/>
    </row>
    <row r="147" spans="1:26" s="310" customFormat="1" ht="60.75" customHeight="1" thickBot="1">
      <c r="A147" s="805" t="s">
        <v>277</v>
      </c>
      <c r="B147" s="806"/>
      <c r="C147" s="807"/>
      <c r="D147" s="640" t="s">
        <v>631</v>
      </c>
      <c r="E147" s="641"/>
      <c r="F147" s="641"/>
      <c r="G147" s="641"/>
      <c r="H147" s="642"/>
      <c r="I147" s="599"/>
      <c r="J147" s="40"/>
      <c r="K147" s="7" t="str">
        <f>A147</f>
        <v xml:space="preserve">F. Please note any overall comments about challenges and/or successes with contraceptive security in your country.
</v>
      </c>
      <c r="L147" s="31"/>
      <c r="M147" s="31"/>
      <c r="N147" s="31"/>
      <c r="O147" s="7" t="str">
        <f>D147</f>
        <v>The bottleneck in procurement management has been addressed, and now procurement management is almost streamlined through the DGFP Online Procurement Tracker (www.dgfplmis.org).</v>
      </c>
      <c r="P147" s="31"/>
      <c r="Q147" s="31"/>
      <c r="R147" s="31"/>
      <c r="S147" s="31"/>
      <c r="T147" s="20"/>
      <c r="U147" s="20"/>
      <c r="V147" s="20"/>
      <c r="W147" s="68"/>
      <c r="X147" s="68"/>
      <c r="Y147" s="69"/>
      <c r="Z147" s="86"/>
    </row>
    <row r="148" spans="1:26" s="1" customFormat="1" ht="15.75">
      <c r="A148" s="643"/>
      <c r="B148" s="643"/>
      <c r="C148" s="643"/>
      <c r="D148" s="643"/>
      <c r="E148" s="643"/>
      <c r="F148" s="643"/>
      <c r="G148" s="643"/>
      <c r="H148" s="643"/>
      <c r="I148" s="43"/>
      <c r="J148" s="30"/>
      <c r="K148" s="7"/>
      <c r="L148" s="7"/>
      <c r="M148" s="31"/>
      <c r="N148" s="31"/>
      <c r="O148" s="7"/>
      <c r="P148" s="31"/>
      <c r="R148" s="31"/>
      <c r="S148" s="32"/>
      <c r="T148" s="2"/>
      <c r="U148" s="2"/>
      <c r="V148" s="2"/>
      <c r="W148" s="57"/>
      <c r="X148" s="57"/>
      <c r="Z148" s="92"/>
    </row>
    <row r="149" spans="1:26" s="303" customFormat="1" ht="72" customHeight="1">
      <c r="A149" s="648"/>
      <c r="B149" s="648"/>
      <c r="C149" s="648"/>
      <c r="D149" s="648"/>
      <c r="E149" s="648"/>
      <c r="F149" s="648"/>
      <c r="G149" s="648"/>
      <c r="H149" s="648"/>
      <c r="I149" s="5"/>
      <c r="J149" s="35"/>
      <c r="K149" s="7"/>
      <c r="L149" s="31"/>
      <c r="M149" s="31"/>
      <c r="N149" s="31"/>
      <c r="O149" s="7"/>
      <c r="P149" s="31"/>
      <c r="Q149" s="31"/>
      <c r="R149" s="31"/>
      <c r="S149" s="32"/>
      <c r="T149" s="2"/>
      <c r="U149" s="2"/>
      <c r="V149" s="2"/>
      <c r="W149" s="57"/>
      <c r="X149" s="95">
        <f>A149</f>
        <v>0</v>
      </c>
      <c r="Y149" s="1074"/>
      <c r="Z149" s="1075"/>
    </row>
    <row r="150" spans="1:26" s="1" customFormat="1" ht="9.75" customHeight="1">
      <c r="A150" s="297"/>
      <c r="B150" s="297"/>
      <c r="C150" s="297"/>
      <c r="D150" s="297"/>
      <c r="E150" s="297"/>
      <c r="F150" s="297"/>
      <c r="G150" s="297"/>
      <c r="H150" s="297"/>
      <c r="I150" s="7"/>
      <c r="J150" s="30"/>
      <c r="K150" s="7"/>
      <c r="L150" s="31"/>
      <c r="M150" s="31"/>
      <c r="N150" s="31"/>
      <c r="O150" s="7"/>
      <c r="P150" s="31"/>
      <c r="Q150" s="31"/>
      <c r="R150" s="31"/>
      <c r="S150" s="32"/>
      <c r="T150" s="2"/>
      <c r="U150" s="2"/>
      <c r="V150" s="2"/>
      <c r="W150" s="57"/>
      <c r="X150" s="57"/>
      <c r="Z150" s="92"/>
    </row>
    <row r="151" spans="1:26" s="1" customFormat="1" ht="15" customHeight="1">
      <c r="A151" s="297"/>
      <c r="B151" s="297"/>
      <c r="C151" s="297"/>
      <c r="D151" s="297"/>
      <c r="E151" s="297"/>
      <c r="F151" s="297"/>
      <c r="G151" s="297"/>
      <c r="H151" s="297"/>
      <c r="I151" s="7"/>
      <c r="J151" s="35"/>
      <c r="K151" s="7"/>
      <c r="L151" s="31"/>
      <c r="M151" s="31"/>
      <c r="N151" s="31"/>
      <c r="O151" s="7"/>
      <c r="P151" s="31"/>
      <c r="Q151" s="31"/>
      <c r="R151" s="31"/>
      <c r="S151" s="32"/>
      <c r="T151" s="2"/>
      <c r="U151" s="2"/>
      <c r="V151" s="2"/>
      <c r="W151" s="57"/>
      <c r="X151" s="57"/>
      <c r="Z151" s="92"/>
    </row>
    <row r="152" spans="1:26">
      <c r="A152" s="1149"/>
      <c r="B152" s="1150"/>
      <c r="C152" s="1150"/>
      <c r="D152" s="1150"/>
      <c r="E152" s="1150"/>
      <c r="F152" s="1150"/>
      <c r="G152" s="1151"/>
      <c r="H152" s="1152"/>
      <c r="I152" s="31"/>
      <c r="O152" s="7"/>
      <c r="Y152" s="1074"/>
      <c r="Z152" s="1075"/>
    </row>
    <row r="153" spans="1:26">
      <c r="A153" s="1153"/>
      <c r="B153" s="1153"/>
      <c r="C153" s="1126"/>
      <c r="D153" s="1126"/>
      <c r="E153" s="1126"/>
      <c r="F153" s="1126"/>
      <c r="G153" s="1154"/>
      <c r="H153" s="1119"/>
      <c r="I153" s="31"/>
      <c r="Y153" s="1074"/>
      <c r="Z153" s="1075"/>
    </row>
    <row r="154" spans="1:26">
      <c r="A154" s="1153"/>
      <c r="B154" s="1153"/>
      <c r="C154" s="1126"/>
      <c r="D154" s="1126"/>
      <c r="E154" s="1126"/>
      <c r="F154" s="1126"/>
      <c r="G154" s="1154"/>
      <c r="H154" s="1119"/>
      <c r="I154" s="31"/>
      <c r="Y154" s="1074"/>
      <c r="Z154" s="1075"/>
    </row>
    <row r="155" spans="1:26">
      <c r="A155" s="1153"/>
      <c r="B155" s="1153"/>
      <c r="C155" s="1126"/>
      <c r="D155" s="1126"/>
      <c r="E155" s="1126"/>
      <c r="F155" s="1126"/>
      <c r="G155" s="1154"/>
      <c r="H155" s="1119"/>
      <c r="I155" s="31"/>
      <c r="Y155" s="1074"/>
      <c r="Z155" s="1075"/>
    </row>
    <row r="156" spans="1:26">
      <c r="A156" s="1153"/>
      <c r="B156" s="1153"/>
      <c r="C156" s="1126"/>
      <c r="D156" s="1126"/>
      <c r="E156" s="1126"/>
      <c r="F156" s="1126"/>
      <c r="G156" s="1154"/>
      <c r="H156" s="1119"/>
      <c r="I156" s="31"/>
      <c r="Y156" s="1074"/>
      <c r="Z156" s="1075"/>
    </row>
    <row r="157" spans="1:26">
      <c r="A157" s="1153"/>
      <c r="B157" s="1153"/>
      <c r="C157" s="1126"/>
      <c r="D157" s="1126"/>
      <c r="E157" s="1126"/>
      <c r="F157" s="1126"/>
      <c r="G157" s="1154"/>
      <c r="H157" s="1119"/>
      <c r="I157" s="31"/>
      <c r="Y157" s="1074"/>
      <c r="Z157" s="1075"/>
    </row>
    <row r="158" spans="1:26">
      <c r="A158" s="1153"/>
      <c r="B158" s="1153"/>
      <c r="C158" s="1126"/>
      <c r="D158" s="1126"/>
      <c r="E158" s="1126"/>
      <c r="F158" s="1126"/>
      <c r="G158" s="1154"/>
      <c r="H158" s="1119"/>
      <c r="I158" s="31"/>
      <c r="Y158" s="1074"/>
      <c r="Z158" s="1075"/>
    </row>
    <row r="159" spans="1:26">
      <c r="A159" s="1153"/>
      <c r="B159" s="1153"/>
      <c r="C159" s="1126"/>
      <c r="D159" s="1126"/>
      <c r="E159" s="1126"/>
      <c r="F159" s="1126"/>
      <c r="G159" s="1154"/>
      <c r="H159" s="1119"/>
      <c r="I159" s="31"/>
      <c r="Y159" s="1074"/>
      <c r="Z159" s="1075"/>
    </row>
    <row r="160" spans="1:26">
      <c r="A160" s="1153"/>
      <c r="B160" s="1153"/>
      <c r="C160" s="1126"/>
      <c r="D160" s="1126"/>
      <c r="E160" s="1126"/>
      <c r="F160" s="1126"/>
      <c r="G160" s="1154"/>
      <c r="H160" s="1119"/>
      <c r="I160" s="31"/>
      <c r="Y160" s="1074"/>
      <c r="Z160" s="1075"/>
    </row>
    <row r="161" spans="1:134">
      <c r="A161" s="1153"/>
      <c r="B161" s="1153"/>
      <c r="C161" s="1126"/>
      <c r="D161" s="1126"/>
      <c r="E161" s="1126"/>
      <c r="F161" s="1126"/>
      <c r="G161" s="1154"/>
      <c r="H161" s="1119"/>
      <c r="I161" s="31"/>
      <c r="Y161" s="1074"/>
      <c r="Z161" s="1075"/>
      <c r="AA161" s="1126"/>
      <c r="AB161" s="1126"/>
      <c r="AC161" s="1126"/>
      <c r="AD161" s="1126"/>
      <c r="AE161" s="1126"/>
      <c r="AF161" s="1126"/>
      <c r="AG161" s="1126"/>
      <c r="AH161" s="1126"/>
      <c r="AI161" s="1126"/>
      <c r="AJ161" s="1126"/>
      <c r="AK161" s="1126"/>
      <c r="AL161" s="1126"/>
      <c r="AM161" s="1126"/>
      <c r="AN161" s="1126"/>
      <c r="AO161" s="1126"/>
      <c r="AP161" s="1126"/>
      <c r="AQ161" s="1126"/>
      <c r="AR161" s="1126"/>
      <c r="AS161" s="1126"/>
      <c r="AT161" s="1126"/>
      <c r="AU161" s="1126"/>
      <c r="AV161" s="1126"/>
      <c r="AW161" s="1126"/>
      <c r="AX161" s="1126"/>
      <c r="AY161" s="1126"/>
      <c r="AZ161" s="1126"/>
      <c r="BA161" s="1126"/>
      <c r="BB161" s="1126"/>
      <c r="BC161" s="1126"/>
      <c r="BD161" s="1126"/>
      <c r="BE161" s="1126"/>
      <c r="BF161" s="1126"/>
      <c r="BG161" s="1126"/>
      <c r="BH161" s="1126"/>
      <c r="BI161" s="1126"/>
      <c r="BJ161" s="1126"/>
      <c r="BK161" s="1126"/>
      <c r="BL161" s="1126"/>
      <c r="BM161" s="1126"/>
      <c r="BN161" s="1126"/>
      <c r="BO161" s="1126"/>
      <c r="BP161" s="1126"/>
      <c r="BQ161" s="1126"/>
      <c r="BR161" s="1126"/>
      <c r="BS161" s="1126"/>
      <c r="BT161" s="1126"/>
      <c r="BU161" s="1126"/>
      <c r="BV161" s="1126"/>
      <c r="BW161" s="1126"/>
      <c r="BX161" s="1126"/>
      <c r="BY161" s="1126"/>
      <c r="BZ161" s="1126"/>
      <c r="CA161" s="1126"/>
      <c r="CB161" s="1126"/>
      <c r="CC161" s="1126"/>
      <c r="CD161" s="1126"/>
      <c r="CE161" s="1126"/>
      <c r="CF161" s="1126"/>
      <c r="CG161" s="1126"/>
      <c r="CH161" s="1126"/>
      <c r="CI161" s="1126"/>
      <c r="CJ161" s="1126"/>
      <c r="CK161" s="1126"/>
      <c r="CL161" s="1126"/>
      <c r="CM161" s="1126"/>
      <c r="CN161" s="1126"/>
      <c r="CO161" s="1126"/>
      <c r="CP161" s="1126"/>
      <c r="CQ161" s="1126"/>
      <c r="CR161" s="1126"/>
      <c r="CS161" s="1126"/>
      <c r="CT161" s="1126"/>
      <c r="CU161" s="1126"/>
      <c r="CV161" s="1126"/>
      <c r="CW161" s="1126"/>
      <c r="CX161" s="1126"/>
      <c r="CY161" s="1126"/>
      <c r="CZ161" s="1126"/>
      <c r="DA161" s="1126"/>
      <c r="DB161" s="1126"/>
      <c r="DC161" s="1126"/>
      <c r="DD161" s="1126"/>
      <c r="DE161" s="1126"/>
      <c r="DF161" s="1126"/>
      <c r="DG161" s="1126"/>
      <c r="DH161" s="1126"/>
      <c r="DI161" s="1126"/>
      <c r="DJ161" s="1126"/>
      <c r="DK161" s="1126"/>
      <c r="DL161" s="1126"/>
      <c r="DM161" s="1126"/>
      <c r="DN161" s="1126"/>
      <c r="DO161" s="1126"/>
      <c r="DP161" s="1126"/>
      <c r="DQ161" s="1126"/>
      <c r="DR161" s="1126"/>
      <c r="DS161" s="1126"/>
      <c r="DT161" s="1126"/>
      <c r="DU161" s="1126"/>
      <c r="DV161" s="1126"/>
      <c r="DW161" s="1126"/>
      <c r="DX161" s="1126"/>
      <c r="DY161" s="1126"/>
      <c r="DZ161" s="1126"/>
      <c r="EA161" s="1126"/>
      <c r="EB161" s="1126"/>
      <c r="EC161" s="1126"/>
      <c r="ED161" s="1126"/>
    </row>
    <row r="162" spans="1:134">
      <c r="A162" s="1153"/>
      <c r="B162" s="1153"/>
      <c r="C162" s="1126"/>
      <c r="D162" s="1126"/>
      <c r="E162" s="1126"/>
      <c r="F162" s="1126"/>
      <c r="G162" s="1154"/>
      <c r="H162" s="1119"/>
      <c r="I162" s="31"/>
      <c r="Y162" s="1074"/>
      <c r="Z162" s="1075"/>
      <c r="AA162" s="1126"/>
      <c r="AB162" s="1126"/>
      <c r="AC162" s="1126"/>
      <c r="AD162" s="1126"/>
      <c r="AE162" s="1126"/>
      <c r="AF162" s="1126"/>
      <c r="AG162" s="1126"/>
      <c r="AH162" s="1126"/>
      <c r="AI162" s="1126"/>
      <c r="AJ162" s="1126"/>
      <c r="AK162" s="1126"/>
      <c r="AL162" s="1126"/>
      <c r="AM162" s="1126"/>
      <c r="AN162" s="1126"/>
      <c r="AO162" s="1126"/>
      <c r="AP162" s="1126"/>
      <c r="AQ162" s="1126"/>
      <c r="AR162" s="1126"/>
      <c r="AS162" s="1126"/>
      <c r="AT162" s="1126"/>
      <c r="AU162" s="1126"/>
      <c r="AV162" s="1126"/>
      <c r="AW162" s="1126"/>
      <c r="AX162" s="1126"/>
      <c r="AY162" s="1126"/>
      <c r="AZ162" s="1126"/>
      <c r="BA162" s="1126"/>
      <c r="BB162" s="1126"/>
      <c r="BC162" s="1126"/>
      <c r="BD162" s="1126"/>
      <c r="BE162" s="1126"/>
      <c r="BF162" s="1126"/>
      <c r="BG162" s="1126"/>
      <c r="BH162" s="1126"/>
      <c r="BI162" s="1126"/>
      <c r="BJ162" s="1126"/>
      <c r="BK162" s="1126"/>
      <c r="BL162" s="1126"/>
      <c r="BM162" s="1126"/>
      <c r="BN162" s="1126"/>
      <c r="BO162" s="1126"/>
      <c r="BP162" s="1126"/>
      <c r="BQ162" s="1126"/>
      <c r="BR162" s="1126"/>
      <c r="BS162" s="1126"/>
      <c r="BT162" s="1126"/>
      <c r="BU162" s="1126"/>
      <c r="BV162" s="1126"/>
      <c r="BW162" s="1126"/>
      <c r="BX162" s="1126"/>
      <c r="BY162" s="1126"/>
      <c r="BZ162" s="1126"/>
      <c r="CA162" s="1126"/>
      <c r="CB162" s="1126"/>
      <c r="CC162" s="1126"/>
      <c r="CD162" s="1126"/>
      <c r="CE162" s="1126"/>
      <c r="CF162" s="1126"/>
      <c r="CG162" s="1126"/>
      <c r="CH162" s="1126"/>
      <c r="CI162" s="1126"/>
      <c r="CJ162" s="1126"/>
      <c r="CK162" s="1126"/>
      <c r="CL162" s="1126"/>
      <c r="CM162" s="1126"/>
      <c r="CN162" s="1126"/>
      <c r="CO162" s="1126"/>
      <c r="CP162" s="1126"/>
      <c r="CQ162" s="1126"/>
      <c r="CR162" s="1126"/>
      <c r="CS162" s="1126"/>
      <c r="CT162" s="1126"/>
      <c r="CU162" s="1126"/>
      <c r="CV162" s="1126"/>
      <c r="CW162" s="1126"/>
      <c r="CX162" s="1126"/>
      <c r="CY162" s="1126"/>
      <c r="CZ162" s="1126"/>
      <c r="DA162" s="1126"/>
      <c r="DB162" s="1126"/>
      <c r="DC162" s="1126"/>
      <c r="DD162" s="1126"/>
      <c r="DE162" s="1126"/>
      <c r="DF162" s="1126"/>
      <c r="DG162" s="1126"/>
      <c r="DH162" s="1126"/>
      <c r="DI162" s="1126"/>
      <c r="DJ162" s="1126"/>
      <c r="DK162" s="1126"/>
      <c r="DL162" s="1126"/>
      <c r="DM162" s="1126"/>
      <c r="DN162" s="1126"/>
      <c r="DO162" s="1126"/>
      <c r="DP162" s="1126"/>
      <c r="DQ162" s="1126"/>
      <c r="DR162" s="1126"/>
      <c r="DS162" s="1126"/>
      <c r="DT162" s="1126"/>
      <c r="DU162" s="1126"/>
      <c r="DV162" s="1126"/>
      <c r="DW162" s="1126"/>
      <c r="DX162" s="1126"/>
      <c r="DY162" s="1126"/>
      <c r="DZ162" s="1126"/>
      <c r="EA162" s="1126"/>
      <c r="EB162" s="1126"/>
      <c r="EC162" s="1126"/>
      <c r="ED162" s="1126"/>
    </row>
    <row r="163" spans="1:134">
      <c r="A163" s="1153"/>
      <c r="B163" s="1153"/>
      <c r="C163" s="1126"/>
      <c r="D163" s="1126"/>
      <c r="E163" s="1126"/>
      <c r="F163" s="1126"/>
      <c r="G163" s="1154"/>
      <c r="H163" s="1119"/>
      <c r="I163" s="31"/>
      <c r="Y163" s="1074"/>
      <c r="Z163" s="1075"/>
      <c r="AA163" s="1126"/>
      <c r="AB163" s="1126"/>
      <c r="AC163" s="1126"/>
      <c r="AD163" s="1126"/>
      <c r="AE163" s="1126"/>
      <c r="AF163" s="1126"/>
      <c r="AG163" s="1126"/>
      <c r="AH163" s="1126"/>
      <c r="AI163" s="1126"/>
      <c r="AJ163" s="1126"/>
      <c r="AK163" s="1126"/>
      <c r="AL163" s="1126"/>
      <c r="AM163" s="1126"/>
      <c r="AN163" s="1126"/>
      <c r="AO163" s="1126"/>
      <c r="AP163" s="1126"/>
      <c r="AQ163" s="1126"/>
      <c r="AR163" s="1126"/>
      <c r="AS163" s="1126"/>
      <c r="AT163" s="1126"/>
      <c r="AU163" s="1126"/>
      <c r="AV163" s="1126"/>
      <c r="AW163" s="1126"/>
      <c r="AX163" s="1126"/>
      <c r="AY163" s="1126"/>
      <c r="AZ163" s="1126"/>
      <c r="BA163" s="1126"/>
      <c r="BB163" s="1126"/>
      <c r="BC163" s="1126"/>
      <c r="BD163" s="1126"/>
      <c r="BE163" s="1126"/>
      <c r="BF163" s="1126"/>
      <c r="BG163" s="1126"/>
      <c r="BH163" s="1126"/>
      <c r="BI163" s="1126"/>
      <c r="BJ163" s="1126"/>
      <c r="BK163" s="1126"/>
      <c r="BL163" s="1126"/>
      <c r="BM163" s="1126"/>
      <c r="BN163" s="1126"/>
      <c r="BO163" s="1126"/>
      <c r="BP163" s="1126"/>
      <c r="BQ163" s="1126"/>
      <c r="BR163" s="1126"/>
      <c r="BS163" s="1126"/>
      <c r="BT163" s="1126"/>
      <c r="BU163" s="1126"/>
      <c r="BV163" s="1126"/>
      <c r="BW163" s="1126"/>
      <c r="BX163" s="1126"/>
      <c r="BY163" s="1126"/>
      <c r="BZ163" s="1126"/>
      <c r="CA163" s="1126"/>
      <c r="CB163" s="1126"/>
      <c r="CC163" s="1126"/>
      <c r="CD163" s="1126"/>
      <c r="CE163" s="1126"/>
      <c r="CF163" s="1126"/>
      <c r="CG163" s="1126"/>
      <c r="CH163" s="1126"/>
      <c r="CI163" s="1126"/>
      <c r="CJ163" s="1126"/>
      <c r="CK163" s="1126"/>
      <c r="CL163" s="1126"/>
      <c r="CM163" s="1126"/>
      <c r="CN163" s="1126"/>
      <c r="CO163" s="1126"/>
      <c r="CP163" s="1126"/>
      <c r="CQ163" s="1126"/>
      <c r="CR163" s="1126"/>
      <c r="CS163" s="1126"/>
      <c r="CT163" s="1126"/>
      <c r="CU163" s="1126"/>
      <c r="CV163" s="1126"/>
      <c r="CW163" s="1126"/>
      <c r="CX163" s="1126"/>
      <c r="CY163" s="1126"/>
      <c r="CZ163" s="1126"/>
      <c r="DA163" s="1126"/>
      <c r="DB163" s="1126"/>
      <c r="DC163" s="1126"/>
      <c r="DD163" s="1126"/>
      <c r="DE163" s="1126"/>
      <c r="DF163" s="1126"/>
      <c r="DG163" s="1126"/>
      <c r="DH163" s="1126"/>
      <c r="DI163" s="1126"/>
      <c r="DJ163" s="1126"/>
      <c r="DK163" s="1126"/>
      <c r="DL163" s="1126"/>
      <c r="DM163" s="1126"/>
      <c r="DN163" s="1126"/>
      <c r="DO163" s="1126"/>
      <c r="DP163" s="1126"/>
      <c r="DQ163" s="1126"/>
      <c r="DR163" s="1126"/>
      <c r="DS163" s="1126"/>
      <c r="DT163" s="1126"/>
      <c r="DU163" s="1126"/>
      <c r="DV163" s="1126"/>
      <c r="DW163" s="1126"/>
      <c r="DX163" s="1126"/>
      <c r="DY163" s="1126"/>
      <c r="DZ163" s="1126"/>
      <c r="EA163" s="1126"/>
      <c r="EB163" s="1126"/>
      <c r="EC163" s="1126"/>
      <c r="ED163" s="1126"/>
    </row>
    <row r="164" spans="1:134">
      <c r="A164" s="1153"/>
      <c r="B164" s="1153"/>
      <c r="C164" s="1126"/>
      <c r="D164" s="1126"/>
      <c r="E164" s="1126"/>
      <c r="F164" s="1126"/>
      <c r="G164" s="1154"/>
      <c r="H164" s="1119"/>
      <c r="I164" s="31"/>
      <c r="Y164" s="1074"/>
      <c r="Z164" s="1075"/>
      <c r="AA164" s="1126"/>
      <c r="AB164" s="1126"/>
      <c r="AC164" s="1126"/>
      <c r="AD164" s="1126"/>
      <c r="AE164" s="1126"/>
      <c r="AF164" s="1126"/>
      <c r="AG164" s="1126"/>
      <c r="AH164" s="1126"/>
      <c r="AI164" s="1126"/>
      <c r="AJ164" s="1126"/>
      <c r="AK164" s="1126"/>
      <c r="AL164" s="1126"/>
      <c r="AM164" s="1126"/>
      <c r="AN164" s="1126"/>
      <c r="AO164" s="1126"/>
      <c r="AP164" s="1126"/>
      <c r="AQ164" s="1126"/>
      <c r="AR164" s="1126"/>
      <c r="AS164" s="1126"/>
      <c r="AT164" s="1126"/>
      <c r="AU164" s="1126"/>
      <c r="AV164" s="1126"/>
      <c r="AW164" s="1126"/>
      <c r="AX164" s="1126"/>
      <c r="AY164" s="1126"/>
      <c r="AZ164" s="1126"/>
      <c r="BA164" s="1126"/>
      <c r="BB164" s="1126"/>
      <c r="BC164" s="1126"/>
      <c r="BD164" s="1126"/>
      <c r="BE164" s="1126"/>
      <c r="BF164" s="1126"/>
      <c r="BG164" s="1126"/>
      <c r="BH164" s="1126"/>
      <c r="BI164" s="1126"/>
      <c r="BJ164" s="1126"/>
      <c r="BK164" s="1126"/>
      <c r="BL164" s="1126"/>
      <c r="BM164" s="1126"/>
      <c r="BN164" s="1126"/>
      <c r="BO164" s="1126"/>
      <c r="BP164" s="1126"/>
      <c r="BQ164" s="1126"/>
      <c r="BR164" s="1126"/>
      <c r="BS164" s="1126"/>
      <c r="BT164" s="1126"/>
      <c r="BU164" s="1126"/>
      <c r="BV164" s="1126"/>
      <c r="BW164" s="1126"/>
      <c r="BX164" s="1126"/>
      <c r="BY164" s="1126"/>
      <c r="BZ164" s="1126"/>
      <c r="CA164" s="1126"/>
      <c r="CB164" s="1126"/>
      <c r="CC164" s="1126"/>
      <c r="CD164" s="1126"/>
      <c r="CE164" s="1126"/>
      <c r="CF164" s="1126"/>
      <c r="CG164" s="1126"/>
      <c r="CH164" s="1126"/>
      <c r="CI164" s="1126"/>
      <c r="CJ164" s="1126"/>
      <c r="CK164" s="1126"/>
      <c r="CL164" s="1126"/>
      <c r="CM164" s="1126"/>
      <c r="CN164" s="1126"/>
      <c r="CO164" s="1126"/>
      <c r="CP164" s="1126"/>
      <c r="CQ164" s="1126"/>
      <c r="CR164" s="1126"/>
      <c r="CS164" s="1126"/>
      <c r="CT164" s="1126"/>
      <c r="CU164" s="1126"/>
      <c r="CV164" s="1126"/>
      <c r="CW164" s="1126"/>
      <c r="CX164" s="1126"/>
      <c r="CY164" s="1126"/>
      <c r="CZ164" s="1126"/>
      <c r="DA164" s="1126"/>
      <c r="DB164" s="1126"/>
      <c r="DC164" s="1126"/>
      <c r="DD164" s="1126"/>
      <c r="DE164" s="1126"/>
      <c r="DF164" s="1126"/>
      <c r="DG164" s="1126"/>
      <c r="DH164" s="1126"/>
      <c r="DI164" s="1126"/>
      <c r="DJ164" s="1126"/>
      <c r="DK164" s="1126"/>
      <c r="DL164" s="1126"/>
      <c r="DM164" s="1126"/>
      <c r="DN164" s="1126"/>
      <c r="DO164" s="1126"/>
      <c r="DP164" s="1126"/>
      <c r="DQ164" s="1126"/>
      <c r="DR164" s="1126"/>
      <c r="DS164" s="1126"/>
      <c r="DT164" s="1126"/>
      <c r="DU164" s="1126"/>
      <c r="DV164" s="1126"/>
      <c r="DW164" s="1126"/>
      <c r="DX164" s="1126"/>
      <c r="DY164" s="1126"/>
      <c r="DZ164" s="1126"/>
      <c r="EA164" s="1126"/>
      <c r="EB164" s="1126"/>
      <c r="EC164" s="1126"/>
      <c r="ED164" s="1126"/>
    </row>
    <row r="165" spans="1:134">
      <c r="A165" s="1153"/>
      <c r="B165" s="1153"/>
      <c r="C165" s="1126"/>
      <c r="D165" s="1126"/>
      <c r="E165" s="1126"/>
      <c r="F165" s="1126"/>
      <c r="G165" s="1154"/>
      <c r="H165" s="1119"/>
      <c r="I165" s="31"/>
      <c r="Y165" s="1074"/>
      <c r="Z165" s="1075"/>
      <c r="AA165" s="1126"/>
      <c r="AB165" s="1126"/>
      <c r="AC165" s="1126"/>
      <c r="AD165" s="1126"/>
      <c r="AE165" s="1126"/>
      <c r="AF165" s="1126"/>
      <c r="AG165" s="1126"/>
      <c r="AH165" s="1126"/>
      <c r="AI165" s="1126"/>
      <c r="AJ165" s="1126"/>
      <c r="AK165" s="1126"/>
      <c r="AL165" s="1126"/>
      <c r="AM165" s="1126"/>
      <c r="AN165" s="1126"/>
      <c r="AO165" s="1126"/>
      <c r="AP165" s="1126"/>
      <c r="AQ165" s="1126"/>
      <c r="AR165" s="1126"/>
      <c r="AS165" s="1126"/>
      <c r="AT165" s="1126"/>
      <c r="AU165" s="1126"/>
      <c r="AV165" s="1126"/>
      <c r="AW165" s="1126"/>
      <c r="AX165" s="1126"/>
      <c r="AY165" s="1126"/>
      <c r="AZ165" s="1126"/>
      <c r="BA165" s="1126"/>
      <c r="BB165" s="1126"/>
      <c r="BC165" s="1126"/>
      <c r="BD165" s="1126"/>
      <c r="BE165" s="1126"/>
      <c r="BF165" s="1126"/>
      <c r="BG165" s="1126"/>
      <c r="BH165" s="1126"/>
      <c r="BI165" s="1126"/>
      <c r="BJ165" s="1126"/>
      <c r="BK165" s="1126"/>
      <c r="BL165" s="1126"/>
      <c r="BM165" s="1126"/>
      <c r="BN165" s="1126"/>
      <c r="BO165" s="1126"/>
      <c r="BP165" s="1126"/>
      <c r="BQ165" s="1126"/>
      <c r="BR165" s="1126"/>
      <c r="BS165" s="1126"/>
      <c r="BT165" s="1126"/>
      <c r="BU165" s="1126"/>
      <c r="BV165" s="1126"/>
      <c r="BW165" s="1126"/>
      <c r="BX165" s="1126"/>
      <c r="BY165" s="1126"/>
      <c r="BZ165" s="1126"/>
      <c r="CA165" s="1126"/>
      <c r="CB165" s="1126"/>
      <c r="CC165" s="1126"/>
      <c r="CD165" s="1126"/>
      <c r="CE165" s="1126"/>
      <c r="CF165" s="1126"/>
      <c r="CG165" s="1126"/>
      <c r="CH165" s="1126"/>
      <c r="CI165" s="1126"/>
      <c r="CJ165" s="1126"/>
      <c r="CK165" s="1126"/>
      <c r="CL165" s="1126"/>
      <c r="CM165" s="1126"/>
      <c r="CN165" s="1126"/>
      <c r="CO165" s="1126"/>
      <c r="CP165" s="1126"/>
      <c r="CQ165" s="1126"/>
      <c r="CR165" s="1126"/>
      <c r="CS165" s="1126"/>
      <c r="CT165" s="1126"/>
      <c r="CU165" s="1126"/>
      <c r="CV165" s="1126"/>
      <c r="CW165" s="1126"/>
      <c r="CX165" s="1126"/>
      <c r="CY165" s="1126"/>
      <c r="CZ165" s="1126"/>
      <c r="DA165" s="1126"/>
      <c r="DB165" s="1126"/>
      <c r="DC165" s="1126"/>
      <c r="DD165" s="1126"/>
      <c r="DE165" s="1126"/>
      <c r="DF165" s="1126"/>
      <c r="DG165" s="1126"/>
      <c r="DH165" s="1126"/>
      <c r="DI165" s="1126"/>
      <c r="DJ165" s="1126"/>
      <c r="DK165" s="1126"/>
      <c r="DL165" s="1126"/>
      <c r="DM165" s="1126"/>
      <c r="DN165" s="1126"/>
      <c r="DO165" s="1126"/>
      <c r="DP165" s="1126"/>
      <c r="DQ165" s="1126"/>
      <c r="DR165" s="1126"/>
      <c r="DS165" s="1126"/>
      <c r="DT165" s="1126"/>
      <c r="DU165" s="1126"/>
      <c r="DV165" s="1126"/>
      <c r="DW165" s="1126"/>
      <c r="DX165" s="1126"/>
      <c r="DY165" s="1126"/>
      <c r="DZ165" s="1126"/>
      <c r="EA165" s="1126"/>
      <c r="EB165" s="1126"/>
      <c r="EC165" s="1126"/>
      <c r="ED165" s="1126"/>
    </row>
    <row r="166" spans="1:134" s="380" customFormat="1">
      <c r="A166" s="1153"/>
      <c r="B166" s="1153"/>
      <c r="C166" s="1153"/>
      <c r="D166" s="1153"/>
      <c r="E166" s="1153"/>
      <c r="F166" s="1153"/>
      <c r="G166" s="1154"/>
      <c r="H166" s="1119"/>
      <c r="I166" s="31"/>
      <c r="J166" s="35"/>
      <c r="K166" s="7"/>
      <c r="L166" s="31"/>
      <c r="M166" s="31"/>
      <c r="N166" s="31"/>
      <c r="O166" s="31"/>
      <c r="P166" s="31"/>
      <c r="Q166" s="31"/>
      <c r="R166" s="31"/>
      <c r="S166" s="32"/>
      <c r="T166" s="2"/>
      <c r="U166" s="2"/>
      <c r="V166" s="2"/>
      <c r="W166" s="57"/>
      <c r="X166" s="57"/>
      <c r="Y166" s="1074"/>
      <c r="Z166" s="1075"/>
      <c r="AA166" s="1126"/>
      <c r="AB166" s="1126"/>
      <c r="AC166" s="1126"/>
      <c r="AD166" s="1126"/>
      <c r="AE166" s="1126"/>
      <c r="AF166" s="1126"/>
      <c r="AG166" s="1126"/>
      <c r="AH166" s="1126"/>
      <c r="AI166" s="1126"/>
      <c r="AJ166" s="1126"/>
      <c r="AK166" s="1126"/>
      <c r="AL166" s="1126"/>
      <c r="AM166" s="1126"/>
      <c r="AN166" s="1126"/>
      <c r="AO166" s="1126"/>
      <c r="AP166" s="1126"/>
      <c r="AQ166" s="1126"/>
      <c r="AR166" s="1126"/>
      <c r="AS166" s="1126"/>
      <c r="AT166" s="1126"/>
      <c r="AU166" s="1126"/>
      <c r="AV166" s="1126"/>
      <c r="AW166" s="1126"/>
      <c r="AX166" s="1126"/>
      <c r="AY166" s="1126"/>
      <c r="AZ166" s="1126"/>
      <c r="BA166" s="1126"/>
      <c r="BB166" s="1126"/>
      <c r="BC166" s="1126"/>
      <c r="BD166" s="1126"/>
      <c r="BE166" s="1126"/>
      <c r="BF166" s="1126"/>
      <c r="BG166" s="1126"/>
      <c r="BH166" s="1126"/>
      <c r="BI166" s="1126"/>
      <c r="BJ166" s="1126"/>
      <c r="BK166" s="1126"/>
      <c r="BL166" s="1126"/>
      <c r="BM166" s="1126"/>
      <c r="BN166" s="1126"/>
      <c r="BO166" s="1126"/>
      <c r="BP166" s="1126"/>
      <c r="BQ166" s="1126"/>
      <c r="BR166" s="1126"/>
      <c r="BS166" s="1126"/>
      <c r="BT166" s="1126"/>
      <c r="BU166" s="1126"/>
      <c r="BV166" s="1126"/>
      <c r="BW166" s="1126"/>
      <c r="BX166" s="1126"/>
      <c r="BY166" s="1126"/>
      <c r="BZ166" s="1126"/>
      <c r="CA166" s="1126"/>
      <c r="CB166" s="1126"/>
      <c r="CC166" s="1126"/>
      <c r="CD166" s="1126"/>
      <c r="CE166" s="1126"/>
      <c r="CF166" s="1126"/>
      <c r="CG166" s="1126"/>
      <c r="CH166" s="1126"/>
      <c r="CI166" s="1126"/>
      <c r="CJ166" s="1126"/>
      <c r="CK166" s="1126"/>
      <c r="CL166" s="1126"/>
      <c r="CM166" s="1126"/>
      <c r="CN166" s="1126"/>
      <c r="CO166" s="1126"/>
      <c r="CP166" s="1126"/>
      <c r="CQ166" s="1126"/>
      <c r="CR166" s="1126"/>
      <c r="CS166" s="1126"/>
      <c r="CT166" s="1126"/>
      <c r="CU166" s="1126"/>
      <c r="CV166" s="1126"/>
      <c r="CW166" s="1126"/>
      <c r="CX166" s="1126"/>
      <c r="CY166" s="1126"/>
      <c r="CZ166" s="1126"/>
      <c r="DA166" s="1126"/>
      <c r="DB166" s="1126"/>
      <c r="DC166" s="1126"/>
      <c r="DD166" s="1126"/>
      <c r="DE166" s="1126"/>
      <c r="DF166" s="1126"/>
      <c r="DG166" s="1126"/>
      <c r="DH166" s="1126"/>
      <c r="DI166" s="1126"/>
      <c r="DJ166" s="1126"/>
      <c r="DK166" s="1126"/>
      <c r="DL166" s="1126"/>
      <c r="DM166" s="1126"/>
      <c r="DN166" s="1126"/>
      <c r="DO166" s="1126"/>
      <c r="DP166" s="1126"/>
      <c r="DQ166" s="1126"/>
      <c r="DR166" s="1126"/>
      <c r="DS166" s="1126"/>
      <c r="DT166" s="1126"/>
      <c r="DU166" s="1126"/>
      <c r="DV166" s="1126"/>
      <c r="DW166" s="1126"/>
      <c r="DX166" s="1126"/>
      <c r="DY166" s="1126"/>
      <c r="DZ166" s="1126"/>
      <c r="EA166" s="1126"/>
      <c r="EB166" s="1126"/>
      <c r="EC166" s="1126"/>
      <c r="ED166" s="1126"/>
    </row>
    <row r="167" spans="1:134" s="380" customFormat="1">
      <c r="A167" s="1153"/>
      <c r="B167" s="1153"/>
      <c r="C167" s="1153"/>
      <c r="D167" s="1153"/>
      <c r="E167" s="1153"/>
      <c r="F167" s="1153"/>
      <c r="G167" s="1154"/>
      <c r="H167" s="1119"/>
      <c r="I167" s="31"/>
      <c r="J167" s="35"/>
      <c r="K167" s="7"/>
      <c r="L167" s="31"/>
      <c r="M167" s="31"/>
      <c r="N167" s="31"/>
      <c r="O167" s="31"/>
      <c r="P167" s="31"/>
      <c r="Q167" s="31"/>
      <c r="R167" s="31"/>
      <c r="S167" s="32"/>
      <c r="T167" s="2"/>
      <c r="U167" s="2"/>
      <c r="V167" s="2"/>
      <c r="W167" s="57"/>
      <c r="X167" s="57"/>
      <c r="Y167" s="1074"/>
      <c r="Z167" s="1075"/>
      <c r="AA167" s="1126"/>
      <c r="AB167" s="1126"/>
      <c r="AC167" s="1126"/>
      <c r="AD167" s="1126"/>
      <c r="AE167" s="1126"/>
      <c r="AF167" s="1126"/>
      <c r="AG167" s="1126"/>
      <c r="AH167" s="1126"/>
      <c r="AI167" s="1126"/>
      <c r="AJ167" s="1126"/>
      <c r="AK167" s="1126"/>
      <c r="AL167" s="1126"/>
      <c r="AM167" s="1126"/>
      <c r="AN167" s="1126"/>
      <c r="AO167" s="1126"/>
      <c r="AP167" s="1126"/>
      <c r="AQ167" s="1126"/>
      <c r="AR167" s="1126"/>
      <c r="AS167" s="1126"/>
      <c r="AT167" s="1126"/>
      <c r="AU167" s="1126"/>
      <c r="AV167" s="1126"/>
      <c r="AW167" s="1126"/>
      <c r="AX167" s="1126"/>
      <c r="AY167" s="1126"/>
      <c r="AZ167" s="1126"/>
      <c r="BA167" s="1126"/>
      <c r="BB167" s="1126"/>
      <c r="BC167" s="1126"/>
      <c r="BD167" s="1126"/>
      <c r="BE167" s="1126"/>
      <c r="BF167" s="1126"/>
      <c r="BG167" s="1126"/>
      <c r="BH167" s="1126"/>
      <c r="BI167" s="1126"/>
      <c r="BJ167" s="1126"/>
      <c r="BK167" s="1126"/>
      <c r="BL167" s="1126"/>
      <c r="BM167" s="1126"/>
      <c r="BN167" s="1126"/>
      <c r="BO167" s="1126"/>
      <c r="BP167" s="1126"/>
      <c r="BQ167" s="1126"/>
      <c r="BR167" s="1126"/>
      <c r="BS167" s="1126"/>
      <c r="BT167" s="1126"/>
      <c r="BU167" s="1126"/>
      <c r="BV167" s="1126"/>
      <c r="BW167" s="1126"/>
      <c r="BX167" s="1126"/>
      <c r="BY167" s="1126"/>
      <c r="BZ167" s="1126"/>
      <c r="CA167" s="1126"/>
      <c r="CB167" s="1126"/>
      <c r="CC167" s="1126"/>
      <c r="CD167" s="1126"/>
      <c r="CE167" s="1126"/>
      <c r="CF167" s="1126"/>
      <c r="CG167" s="1126"/>
      <c r="CH167" s="1126"/>
      <c r="CI167" s="1126"/>
      <c r="CJ167" s="1126"/>
      <c r="CK167" s="1126"/>
      <c r="CL167" s="1126"/>
      <c r="CM167" s="1126"/>
      <c r="CN167" s="1126"/>
      <c r="CO167" s="1126"/>
      <c r="CP167" s="1126"/>
      <c r="CQ167" s="1126"/>
      <c r="CR167" s="1126"/>
      <c r="CS167" s="1126"/>
      <c r="CT167" s="1126"/>
      <c r="CU167" s="1126"/>
      <c r="CV167" s="1126"/>
      <c r="CW167" s="1126"/>
      <c r="CX167" s="1126"/>
      <c r="CY167" s="1126"/>
      <c r="CZ167" s="1126"/>
      <c r="DA167" s="1126"/>
      <c r="DB167" s="1126"/>
      <c r="DC167" s="1126"/>
      <c r="DD167" s="1126"/>
      <c r="DE167" s="1126"/>
      <c r="DF167" s="1126"/>
      <c r="DG167" s="1126"/>
      <c r="DH167" s="1126"/>
      <c r="DI167" s="1126"/>
      <c r="DJ167" s="1126"/>
      <c r="DK167" s="1126"/>
      <c r="DL167" s="1126"/>
      <c r="DM167" s="1126"/>
      <c r="DN167" s="1126"/>
      <c r="DO167" s="1126"/>
      <c r="DP167" s="1126"/>
      <c r="DQ167" s="1126"/>
      <c r="DR167" s="1126"/>
      <c r="DS167" s="1126"/>
      <c r="DT167" s="1126"/>
      <c r="DU167" s="1126"/>
      <c r="DV167" s="1126"/>
      <c r="DW167" s="1126"/>
      <c r="DX167" s="1126"/>
      <c r="DY167" s="1126"/>
      <c r="DZ167" s="1126"/>
      <c r="EA167" s="1126"/>
      <c r="EB167" s="1126"/>
      <c r="EC167" s="1126"/>
      <c r="ED167" s="1126"/>
    </row>
    <row r="168" spans="1:134" s="380" customFormat="1">
      <c r="A168" s="1153"/>
      <c r="B168" s="1153"/>
      <c r="C168" s="1153"/>
      <c r="D168" s="1153"/>
      <c r="E168" s="1153"/>
      <c r="F168" s="1153"/>
      <c r="G168" s="1154"/>
      <c r="H168" s="1119"/>
      <c r="I168" s="31"/>
      <c r="J168" s="35"/>
      <c r="K168" s="7"/>
      <c r="L168" s="31"/>
      <c r="M168" s="31"/>
      <c r="N168" s="31"/>
      <c r="O168" s="31"/>
      <c r="P168" s="31"/>
      <c r="Q168" s="31"/>
      <c r="R168" s="31"/>
      <c r="S168" s="32"/>
      <c r="T168" s="2"/>
      <c r="U168" s="2"/>
      <c r="V168" s="2"/>
      <c r="W168" s="57"/>
      <c r="X168" s="57"/>
      <c r="Y168" s="1074"/>
      <c r="Z168" s="1075"/>
      <c r="AA168" s="1126"/>
      <c r="AB168" s="1126"/>
      <c r="AC168" s="1126"/>
      <c r="AD168" s="1126"/>
      <c r="AE168" s="1126"/>
      <c r="AF168" s="1126"/>
      <c r="AG168" s="1126"/>
      <c r="AH168" s="1126"/>
      <c r="AI168" s="1126"/>
      <c r="AJ168" s="1126"/>
      <c r="AK168" s="1126"/>
      <c r="AL168" s="1126"/>
      <c r="AM168" s="1126"/>
      <c r="AN168" s="1126"/>
      <c r="AO168" s="1126"/>
      <c r="AP168" s="1126"/>
      <c r="AQ168" s="1126"/>
      <c r="AR168" s="1126"/>
      <c r="AS168" s="1126"/>
      <c r="AT168" s="1126"/>
      <c r="AU168" s="1126"/>
      <c r="AV168" s="1126"/>
      <c r="AW168" s="1126"/>
      <c r="AX168" s="1126"/>
      <c r="AY168" s="1126"/>
      <c r="AZ168" s="1126"/>
      <c r="BA168" s="1126"/>
      <c r="BB168" s="1126"/>
      <c r="BC168" s="1126"/>
      <c r="BD168" s="1126"/>
      <c r="BE168" s="1126"/>
      <c r="BF168" s="1126"/>
      <c r="BG168" s="1126"/>
      <c r="BH168" s="1126"/>
      <c r="BI168" s="1126"/>
      <c r="BJ168" s="1126"/>
      <c r="BK168" s="1126"/>
      <c r="BL168" s="1126"/>
      <c r="BM168" s="1126"/>
      <c r="BN168" s="1126"/>
      <c r="BO168" s="1126"/>
      <c r="BP168" s="1126"/>
      <c r="BQ168" s="1126"/>
      <c r="BR168" s="1126"/>
      <c r="BS168" s="1126"/>
      <c r="BT168" s="1126"/>
      <c r="BU168" s="1126"/>
      <c r="BV168" s="1126"/>
      <c r="BW168" s="1126"/>
      <c r="BX168" s="1126"/>
      <c r="BY168" s="1126"/>
      <c r="BZ168" s="1126"/>
      <c r="CA168" s="1126"/>
      <c r="CB168" s="1126"/>
      <c r="CC168" s="1126"/>
      <c r="CD168" s="1126"/>
      <c r="CE168" s="1126"/>
      <c r="CF168" s="1126"/>
      <c r="CG168" s="1126"/>
      <c r="CH168" s="1126"/>
      <c r="CI168" s="1126"/>
      <c r="CJ168" s="1126"/>
      <c r="CK168" s="1126"/>
      <c r="CL168" s="1126"/>
      <c r="CM168" s="1126"/>
      <c r="CN168" s="1126"/>
      <c r="CO168" s="1126"/>
      <c r="CP168" s="1126"/>
      <c r="CQ168" s="1126"/>
      <c r="CR168" s="1126"/>
      <c r="CS168" s="1126"/>
      <c r="CT168" s="1126"/>
      <c r="CU168" s="1126"/>
      <c r="CV168" s="1126"/>
      <c r="CW168" s="1126"/>
      <c r="CX168" s="1126"/>
      <c r="CY168" s="1126"/>
      <c r="CZ168" s="1126"/>
      <c r="DA168" s="1126"/>
      <c r="DB168" s="1126"/>
      <c r="DC168" s="1126"/>
      <c r="DD168" s="1126"/>
      <c r="DE168" s="1126"/>
      <c r="DF168" s="1126"/>
      <c r="DG168" s="1126"/>
      <c r="DH168" s="1126"/>
      <c r="DI168" s="1126"/>
      <c r="DJ168" s="1126"/>
      <c r="DK168" s="1126"/>
      <c r="DL168" s="1126"/>
      <c r="DM168" s="1126"/>
      <c r="DN168" s="1126"/>
      <c r="DO168" s="1126"/>
      <c r="DP168" s="1126"/>
      <c r="DQ168" s="1126"/>
      <c r="DR168" s="1126"/>
      <c r="DS168" s="1126"/>
      <c r="DT168" s="1126"/>
      <c r="DU168" s="1126"/>
      <c r="DV168" s="1126"/>
      <c r="DW168" s="1126"/>
      <c r="DX168" s="1126"/>
      <c r="DY168" s="1126"/>
      <c r="DZ168" s="1126"/>
      <c r="EA168" s="1126"/>
      <c r="EB168" s="1126"/>
      <c r="EC168" s="1126"/>
      <c r="ED168" s="1126"/>
    </row>
    <row r="169" spans="1:134" s="380" customFormat="1">
      <c r="A169" s="1153"/>
      <c r="B169" s="1153"/>
      <c r="C169" s="1153"/>
      <c r="D169" s="1153"/>
      <c r="E169" s="1153"/>
      <c r="F169" s="1153"/>
      <c r="G169" s="1154"/>
      <c r="H169" s="1119"/>
      <c r="I169" s="31"/>
      <c r="J169" s="35"/>
      <c r="K169" s="7"/>
      <c r="L169" s="31"/>
      <c r="M169" s="31"/>
      <c r="N169" s="31"/>
      <c r="O169" s="31"/>
      <c r="P169" s="31"/>
      <c r="Q169" s="31"/>
      <c r="R169" s="31"/>
      <c r="S169" s="32"/>
      <c r="T169" s="2"/>
      <c r="U169" s="2"/>
      <c r="V169" s="2"/>
      <c r="W169" s="57"/>
      <c r="X169" s="57"/>
      <c r="Y169" s="1074"/>
      <c r="Z169" s="1075"/>
      <c r="AA169" s="1126"/>
      <c r="AB169" s="1126"/>
      <c r="AC169" s="1126"/>
      <c r="AD169" s="1126"/>
      <c r="AE169" s="1126"/>
      <c r="AF169" s="1126"/>
      <c r="AG169" s="1126"/>
      <c r="AH169" s="1126"/>
      <c r="AI169" s="1126"/>
      <c r="AJ169" s="1126"/>
      <c r="AK169" s="1126"/>
      <c r="AL169" s="1126"/>
      <c r="AM169" s="1126"/>
      <c r="AN169" s="1126"/>
      <c r="AO169" s="1126"/>
      <c r="AP169" s="1126"/>
      <c r="AQ169" s="1126"/>
      <c r="AR169" s="1126"/>
      <c r="AS169" s="1126"/>
      <c r="AT169" s="1126"/>
      <c r="AU169" s="1126"/>
      <c r="AV169" s="1126"/>
      <c r="AW169" s="1126"/>
      <c r="AX169" s="1126"/>
      <c r="AY169" s="1126"/>
      <c r="AZ169" s="1126"/>
      <c r="BA169" s="1126"/>
      <c r="BB169" s="1126"/>
      <c r="BC169" s="1126"/>
      <c r="BD169" s="1126"/>
      <c r="BE169" s="1126"/>
      <c r="BF169" s="1126"/>
      <c r="BG169" s="1126"/>
      <c r="BH169" s="1126"/>
      <c r="BI169" s="1126"/>
      <c r="BJ169" s="1126"/>
      <c r="BK169" s="1126"/>
      <c r="BL169" s="1126"/>
      <c r="BM169" s="1126"/>
      <c r="BN169" s="1126"/>
      <c r="BO169" s="1126"/>
      <c r="BP169" s="1126"/>
      <c r="BQ169" s="1126"/>
      <c r="BR169" s="1126"/>
      <c r="BS169" s="1126"/>
      <c r="BT169" s="1126"/>
      <c r="BU169" s="1126"/>
      <c r="BV169" s="1126"/>
      <c r="BW169" s="1126"/>
      <c r="BX169" s="1126"/>
      <c r="BY169" s="1126"/>
      <c r="BZ169" s="1126"/>
      <c r="CA169" s="1126"/>
      <c r="CB169" s="1126"/>
      <c r="CC169" s="1126"/>
      <c r="CD169" s="1126"/>
      <c r="CE169" s="1126"/>
      <c r="CF169" s="1126"/>
      <c r="CG169" s="1126"/>
      <c r="CH169" s="1126"/>
      <c r="CI169" s="1126"/>
      <c r="CJ169" s="1126"/>
      <c r="CK169" s="1126"/>
      <c r="CL169" s="1126"/>
      <c r="CM169" s="1126"/>
      <c r="CN169" s="1126"/>
      <c r="CO169" s="1126"/>
      <c r="CP169" s="1126"/>
      <c r="CQ169" s="1126"/>
      <c r="CR169" s="1126"/>
      <c r="CS169" s="1126"/>
      <c r="CT169" s="1126"/>
      <c r="CU169" s="1126"/>
      <c r="CV169" s="1126"/>
      <c r="CW169" s="1126"/>
      <c r="CX169" s="1126"/>
      <c r="CY169" s="1126"/>
      <c r="CZ169" s="1126"/>
      <c r="DA169" s="1126"/>
      <c r="DB169" s="1126"/>
      <c r="DC169" s="1126"/>
      <c r="DD169" s="1126"/>
      <c r="DE169" s="1126"/>
      <c r="DF169" s="1126"/>
      <c r="DG169" s="1126"/>
      <c r="DH169" s="1126"/>
      <c r="DI169" s="1126"/>
      <c r="DJ169" s="1126"/>
      <c r="DK169" s="1126"/>
      <c r="DL169" s="1126"/>
      <c r="DM169" s="1126"/>
      <c r="DN169" s="1126"/>
      <c r="DO169" s="1126"/>
      <c r="DP169" s="1126"/>
      <c r="DQ169" s="1126"/>
      <c r="DR169" s="1126"/>
      <c r="DS169" s="1126"/>
      <c r="DT169" s="1126"/>
      <c r="DU169" s="1126"/>
      <c r="DV169" s="1126"/>
      <c r="DW169" s="1126"/>
      <c r="DX169" s="1126"/>
      <c r="DY169" s="1126"/>
      <c r="DZ169" s="1126"/>
      <c r="EA169" s="1126"/>
      <c r="EB169" s="1126"/>
      <c r="EC169" s="1126"/>
      <c r="ED169" s="1126"/>
    </row>
    <row r="170" spans="1:134" s="380" customFormat="1">
      <c r="A170" s="1153"/>
      <c r="B170" s="1153"/>
      <c r="C170" s="1153"/>
      <c r="D170" s="1153"/>
      <c r="E170" s="1153"/>
      <c r="F170" s="1153"/>
      <c r="G170" s="1154"/>
      <c r="H170" s="1119"/>
      <c r="I170" s="31"/>
      <c r="J170" s="35"/>
      <c r="K170" s="7"/>
      <c r="L170" s="31"/>
      <c r="M170" s="31"/>
      <c r="N170" s="31"/>
      <c r="O170" s="31"/>
      <c r="P170" s="31"/>
      <c r="Q170" s="31"/>
      <c r="R170" s="31"/>
      <c r="S170" s="32"/>
      <c r="T170" s="2"/>
      <c r="U170" s="2"/>
      <c r="V170" s="2"/>
      <c r="W170" s="57"/>
      <c r="X170" s="57"/>
      <c r="Y170" s="1074"/>
      <c r="Z170" s="1075"/>
      <c r="AA170" s="1126"/>
      <c r="AB170" s="1126"/>
      <c r="AC170" s="1126"/>
      <c r="AD170" s="1126"/>
      <c r="AE170" s="1126"/>
      <c r="AF170" s="1126"/>
      <c r="AG170" s="1126"/>
      <c r="AH170" s="1126"/>
      <c r="AI170" s="1126"/>
      <c r="AJ170" s="1126"/>
      <c r="AK170" s="1126"/>
      <c r="AL170" s="1126"/>
      <c r="AM170" s="1126"/>
      <c r="AN170" s="1126"/>
      <c r="AO170" s="1126"/>
      <c r="AP170" s="1126"/>
      <c r="AQ170" s="1126"/>
      <c r="AR170" s="1126"/>
      <c r="AS170" s="1126"/>
      <c r="AT170" s="1126"/>
      <c r="AU170" s="1126"/>
      <c r="AV170" s="1126"/>
      <c r="AW170" s="1126"/>
      <c r="AX170" s="1126"/>
      <c r="AY170" s="1126"/>
      <c r="AZ170" s="1126"/>
      <c r="BA170" s="1126"/>
      <c r="BB170" s="1126"/>
      <c r="BC170" s="1126"/>
      <c r="BD170" s="1126"/>
      <c r="BE170" s="1126"/>
      <c r="BF170" s="1126"/>
      <c r="BG170" s="1126"/>
      <c r="BH170" s="1126"/>
      <c r="BI170" s="1126"/>
      <c r="BJ170" s="1126"/>
      <c r="BK170" s="1126"/>
      <c r="BL170" s="1126"/>
      <c r="BM170" s="1126"/>
      <c r="BN170" s="1126"/>
      <c r="BO170" s="1126"/>
      <c r="BP170" s="1126"/>
      <c r="BQ170" s="1126"/>
      <c r="BR170" s="1126"/>
      <c r="BS170" s="1126"/>
      <c r="BT170" s="1126"/>
      <c r="BU170" s="1126"/>
      <c r="BV170" s="1126"/>
      <c r="BW170" s="1126"/>
      <c r="BX170" s="1126"/>
      <c r="BY170" s="1126"/>
      <c r="BZ170" s="1126"/>
      <c r="CA170" s="1126"/>
      <c r="CB170" s="1126"/>
      <c r="CC170" s="1126"/>
      <c r="CD170" s="1126"/>
      <c r="CE170" s="1126"/>
      <c r="CF170" s="1126"/>
      <c r="CG170" s="1126"/>
      <c r="CH170" s="1126"/>
      <c r="CI170" s="1126"/>
      <c r="CJ170" s="1126"/>
      <c r="CK170" s="1126"/>
      <c r="CL170" s="1126"/>
      <c r="CM170" s="1126"/>
      <c r="CN170" s="1126"/>
      <c r="CO170" s="1126"/>
      <c r="CP170" s="1126"/>
      <c r="CQ170" s="1126"/>
      <c r="CR170" s="1126"/>
      <c r="CS170" s="1126"/>
      <c r="CT170" s="1126"/>
      <c r="CU170" s="1126"/>
      <c r="CV170" s="1126"/>
      <c r="CW170" s="1126"/>
      <c r="CX170" s="1126"/>
      <c r="CY170" s="1126"/>
      <c r="CZ170" s="1126"/>
      <c r="DA170" s="1126"/>
      <c r="DB170" s="1126"/>
      <c r="DC170" s="1126"/>
      <c r="DD170" s="1126"/>
      <c r="DE170" s="1126"/>
      <c r="DF170" s="1126"/>
      <c r="DG170" s="1126"/>
      <c r="DH170" s="1126"/>
      <c r="DI170" s="1126"/>
      <c r="DJ170" s="1126"/>
      <c r="DK170" s="1126"/>
      <c r="DL170" s="1126"/>
      <c r="DM170" s="1126"/>
      <c r="DN170" s="1126"/>
      <c r="DO170" s="1126"/>
      <c r="DP170" s="1126"/>
      <c r="DQ170" s="1126"/>
      <c r="DR170" s="1126"/>
      <c r="DS170" s="1126"/>
      <c r="DT170" s="1126"/>
      <c r="DU170" s="1126"/>
      <c r="DV170" s="1126"/>
      <c r="DW170" s="1126"/>
      <c r="DX170" s="1126"/>
      <c r="DY170" s="1126"/>
      <c r="DZ170" s="1126"/>
      <c r="EA170" s="1126"/>
      <c r="EB170" s="1126"/>
      <c r="EC170" s="1126"/>
      <c r="ED170" s="1126"/>
    </row>
    <row r="171" spans="1:134" s="380" customFormat="1">
      <c r="A171" s="1153"/>
      <c r="B171" s="1153"/>
      <c r="C171" s="1153"/>
      <c r="D171" s="1153"/>
      <c r="E171" s="1153"/>
      <c r="F171" s="1153"/>
      <c r="G171" s="1154"/>
      <c r="H171" s="1119"/>
      <c r="I171" s="31"/>
      <c r="J171" s="35"/>
      <c r="K171" s="7"/>
      <c r="L171" s="31"/>
      <c r="M171" s="31"/>
      <c r="N171" s="31"/>
      <c r="O171" s="31"/>
      <c r="P171" s="31"/>
      <c r="Q171" s="31"/>
      <c r="R171" s="31"/>
      <c r="S171" s="32"/>
      <c r="T171" s="2"/>
      <c r="U171" s="2"/>
      <c r="V171" s="2"/>
      <c r="W171" s="57"/>
      <c r="X171" s="57"/>
      <c r="Y171" s="1074"/>
      <c r="Z171" s="1075"/>
      <c r="AA171" s="1126"/>
      <c r="AB171" s="1126"/>
      <c r="AC171" s="1126"/>
      <c r="AD171" s="1126"/>
      <c r="AE171" s="1126"/>
      <c r="AF171" s="1126"/>
      <c r="AG171" s="1126"/>
      <c r="AH171" s="1126"/>
      <c r="AI171" s="1126"/>
      <c r="AJ171" s="1126"/>
      <c r="AK171" s="1126"/>
      <c r="AL171" s="1126"/>
      <c r="AM171" s="1126"/>
      <c r="AN171" s="1126"/>
      <c r="AO171" s="1126"/>
      <c r="AP171" s="1126"/>
      <c r="AQ171" s="1126"/>
      <c r="AR171" s="1126"/>
      <c r="AS171" s="1126"/>
      <c r="AT171" s="1126"/>
      <c r="AU171" s="1126"/>
      <c r="AV171" s="1126"/>
      <c r="AW171" s="1126"/>
      <c r="AX171" s="1126"/>
      <c r="AY171" s="1126"/>
      <c r="AZ171" s="1126"/>
      <c r="BA171" s="1126"/>
      <c r="BB171" s="1126"/>
      <c r="BC171" s="1126"/>
      <c r="BD171" s="1126"/>
      <c r="BE171" s="1126"/>
      <c r="BF171" s="1126"/>
      <c r="BG171" s="1126"/>
      <c r="BH171" s="1126"/>
      <c r="BI171" s="1126"/>
      <c r="BJ171" s="1126"/>
      <c r="BK171" s="1126"/>
      <c r="BL171" s="1126"/>
      <c r="BM171" s="1126"/>
      <c r="BN171" s="1126"/>
      <c r="BO171" s="1126"/>
      <c r="BP171" s="1126"/>
      <c r="BQ171" s="1126"/>
      <c r="BR171" s="1126"/>
      <c r="BS171" s="1126"/>
      <c r="BT171" s="1126"/>
      <c r="BU171" s="1126"/>
      <c r="BV171" s="1126"/>
      <c r="BW171" s="1126"/>
      <c r="BX171" s="1126"/>
      <c r="BY171" s="1126"/>
      <c r="BZ171" s="1126"/>
      <c r="CA171" s="1126"/>
      <c r="CB171" s="1126"/>
      <c r="CC171" s="1126"/>
      <c r="CD171" s="1126"/>
      <c r="CE171" s="1126"/>
      <c r="CF171" s="1126"/>
      <c r="CG171" s="1126"/>
      <c r="CH171" s="1126"/>
      <c r="CI171" s="1126"/>
      <c r="CJ171" s="1126"/>
      <c r="CK171" s="1126"/>
      <c r="CL171" s="1126"/>
      <c r="CM171" s="1126"/>
      <c r="CN171" s="1126"/>
      <c r="CO171" s="1126"/>
      <c r="CP171" s="1126"/>
      <c r="CQ171" s="1126"/>
      <c r="CR171" s="1126"/>
      <c r="CS171" s="1126"/>
      <c r="CT171" s="1126"/>
      <c r="CU171" s="1126"/>
      <c r="CV171" s="1126"/>
      <c r="CW171" s="1126"/>
      <c r="CX171" s="1126"/>
      <c r="CY171" s="1126"/>
      <c r="CZ171" s="1126"/>
      <c r="DA171" s="1126"/>
      <c r="DB171" s="1126"/>
      <c r="DC171" s="1126"/>
      <c r="DD171" s="1126"/>
      <c r="DE171" s="1126"/>
      <c r="DF171" s="1126"/>
      <c r="DG171" s="1126"/>
      <c r="DH171" s="1126"/>
      <c r="DI171" s="1126"/>
      <c r="DJ171" s="1126"/>
      <c r="DK171" s="1126"/>
      <c r="DL171" s="1126"/>
      <c r="DM171" s="1126"/>
      <c r="DN171" s="1126"/>
      <c r="DO171" s="1126"/>
      <c r="DP171" s="1126"/>
      <c r="DQ171" s="1126"/>
      <c r="DR171" s="1126"/>
      <c r="DS171" s="1126"/>
      <c r="DT171" s="1126"/>
      <c r="DU171" s="1126"/>
      <c r="DV171" s="1126"/>
      <c r="DW171" s="1126"/>
      <c r="DX171" s="1126"/>
      <c r="DY171" s="1126"/>
      <c r="DZ171" s="1126"/>
      <c r="EA171" s="1126"/>
      <c r="EB171" s="1126"/>
      <c r="EC171" s="1126"/>
      <c r="ED171" s="1126"/>
    </row>
    <row r="172" spans="1:134" s="380" customFormat="1">
      <c r="A172" s="1153"/>
      <c r="B172" s="1153"/>
      <c r="C172" s="1153"/>
      <c r="D172" s="1153"/>
      <c r="E172" s="1153"/>
      <c r="F172" s="1153"/>
      <c r="G172" s="1154"/>
      <c r="H172" s="1119"/>
      <c r="I172" s="31"/>
      <c r="J172" s="35"/>
      <c r="K172" s="7"/>
      <c r="L172" s="31"/>
      <c r="M172" s="31"/>
      <c r="N172" s="31"/>
      <c r="O172" s="31"/>
      <c r="P172" s="31"/>
      <c r="Q172" s="31"/>
      <c r="R172" s="31"/>
      <c r="S172" s="32"/>
      <c r="T172" s="2"/>
      <c r="U172" s="2"/>
      <c r="V172" s="2"/>
      <c r="W172" s="57"/>
      <c r="X172" s="57"/>
      <c r="Y172" s="1074"/>
      <c r="Z172" s="1075"/>
      <c r="AA172" s="1126"/>
      <c r="AB172" s="1126"/>
      <c r="AC172" s="1126"/>
      <c r="AD172" s="1126"/>
      <c r="AE172" s="1126"/>
      <c r="AF172" s="1126"/>
      <c r="AG172" s="1126"/>
      <c r="AH172" s="1126"/>
      <c r="AI172" s="1126"/>
      <c r="AJ172" s="1126"/>
      <c r="AK172" s="1126"/>
      <c r="AL172" s="1126"/>
      <c r="AM172" s="1126"/>
      <c r="AN172" s="1126"/>
      <c r="AO172" s="1126"/>
      <c r="AP172" s="1126"/>
      <c r="AQ172" s="1126"/>
      <c r="AR172" s="1126"/>
      <c r="AS172" s="1126"/>
      <c r="AT172" s="1126"/>
      <c r="AU172" s="1126"/>
      <c r="AV172" s="1126"/>
      <c r="AW172" s="1126"/>
      <c r="AX172" s="1126"/>
      <c r="AY172" s="1126"/>
      <c r="AZ172" s="1126"/>
      <c r="BA172" s="1126"/>
      <c r="BB172" s="1126"/>
      <c r="BC172" s="1126"/>
      <c r="BD172" s="1126"/>
      <c r="BE172" s="1126"/>
      <c r="BF172" s="1126"/>
      <c r="BG172" s="1126"/>
      <c r="BH172" s="1126"/>
      <c r="BI172" s="1126"/>
      <c r="BJ172" s="1126"/>
      <c r="BK172" s="1126"/>
      <c r="BL172" s="1126"/>
      <c r="BM172" s="1126"/>
      <c r="BN172" s="1126"/>
      <c r="BO172" s="1126"/>
      <c r="BP172" s="1126"/>
      <c r="BQ172" s="1126"/>
      <c r="BR172" s="1126"/>
      <c r="BS172" s="1126"/>
      <c r="BT172" s="1126"/>
      <c r="BU172" s="1126"/>
      <c r="BV172" s="1126"/>
      <c r="BW172" s="1126"/>
      <c r="BX172" s="1126"/>
      <c r="BY172" s="1126"/>
      <c r="BZ172" s="1126"/>
      <c r="CA172" s="1126"/>
      <c r="CB172" s="1126"/>
      <c r="CC172" s="1126"/>
      <c r="CD172" s="1126"/>
      <c r="CE172" s="1126"/>
      <c r="CF172" s="1126"/>
      <c r="CG172" s="1126"/>
      <c r="CH172" s="1126"/>
      <c r="CI172" s="1126"/>
      <c r="CJ172" s="1126"/>
      <c r="CK172" s="1126"/>
      <c r="CL172" s="1126"/>
      <c r="CM172" s="1126"/>
      <c r="CN172" s="1126"/>
      <c r="CO172" s="1126"/>
      <c r="CP172" s="1126"/>
      <c r="CQ172" s="1126"/>
      <c r="CR172" s="1126"/>
      <c r="CS172" s="1126"/>
      <c r="CT172" s="1126"/>
      <c r="CU172" s="1126"/>
      <c r="CV172" s="1126"/>
      <c r="CW172" s="1126"/>
      <c r="CX172" s="1126"/>
      <c r="CY172" s="1126"/>
      <c r="CZ172" s="1126"/>
      <c r="DA172" s="1126"/>
      <c r="DB172" s="1126"/>
      <c r="DC172" s="1126"/>
      <c r="DD172" s="1126"/>
      <c r="DE172" s="1126"/>
      <c r="DF172" s="1126"/>
      <c r="DG172" s="1126"/>
      <c r="DH172" s="1126"/>
      <c r="DI172" s="1126"/>
      <c r="DJ172" s="1126"/>
      <c r="DK172" s="1126"/>
      <c r="DL172" s="1126"/>
      <c r="DM172" s="1126"/>
      <c r="DN172" s="1126"/>
      <c r="DO172" s="1126"/>
      <c r="DP172" s="1126"/>
      <c r="DQ172" s="1126"/>
      <c r="DR172" s="1126"/>
      <c r="DS172" s="1126"/>
      <c r="DT172" s="1126"/>
      <c r="DU172" s="1126"/>
      <c r="DV172" s="1126"/>
      <c r="DW172" s="1126"/>
      <c r="DX172" s="1126"/>
      <c r="DY172" s="1126"/>
      <c r="DZ172" s="1126"/>
      <c r="EA172" s="1126"/>
      <c r="EB172" s="1126"/>
      <c r="EC172" s="1126"/>
      <c r="ED172" s="1126"/>
    </row>
    <row r="173" spans="1:134" s="380" customFormat="1">
      <c r="A173" s="1153"/>
      <c r="B173" s="1153"/>
      <c r="C173" s="1153"/>
      <c r="D173" s="1153"/>
      <c r="E173" s="1153"/>
      <c r="F173" s="1153"/>
      <c r="G173" s="1154"/>
      <c r="H173" s="1119"/>
      <c r="I173" s="31"/>
      <c r="J173" s="35"/>
      <c r="K173" s="7"/>
      <c r="L173" s="31"/>
      <c r="M173" s="31"/>
      <c r="N173" s="31"/>
      <c r="O173" s="31"/>
      <c r="P173" s="31"/>
      <c r="Q173" s="31"/>
      <c r="R173" s="31"/>
      <c r="S173" s="32"/>
      <c r="T173" s="2"/>
      <c r="U173" s="2"/>
      <c r="V173" s="2"/>
      <c r="W173" s="57"/>
      <c r="X173" s="57"/>
      <c r="Y173" s="1074"/>
      <c r="Z173" s="1075"/>
      <c r="AA173" s="1126"/>
      <c r="AB173" s="1126"/>
      <c r="AC173" s="1126"/>
      <c r="AD173" s="1126"/>
      <c r="AE173" s="1126"/>
      <c r="AF173" s="1126"/>
      <c r="AG173" s="1126"/>
      <c r="AH173" s="1126"/>
      <c r="AI173" s="1126"/>
      <c r="AJ173" s="1126"/>
      <c r="AK173" s="1126"/>
      <c r="AL173" s="1126"/>
      <c r="AM173" s="1126"/>
      <c r="AN173" s="1126"/>
      <c r="AO173" s="1126"/>
      <c r="AP173" s="1126"/>
      <c r="AQ173" s="1126"/>
      <c r="AR173" s="1126"/>
      <c r="AS173" s="1126"/>
      <c r="AT173" s="1126"/>
      <c r="AU173" s="1126"/>
      <c r="AV173" s="1126"/>
      <c r="AW173" s="1126"/>
      <c r="AX173" s="1126"/>
      <c r="AY173" s="1126"/>
      <c r="AZ173" s="1126"/>
      <c r="BA173" s="1126"/>
      <c r="BB173" s="1126"/>
      <c r="BC173" s="1126"/>
      <c r="BD173" s="1126"/>
      <c r="BE173" s="1126"/>
      <c r="BF173" s="1126"/>
      <c r="BG173" s="1126"/>
      <c r="BH173" s="1126"/>
      <c r="BI173" s="1126"/>
      <c r="BJ173" s="1126"/>
      <c r="BK173" s="1126"/>
      <c r="BL173" s="1126"/>
      <c r="BM173" s="1126"/>
      <c r="BN173" s="1126"/>
      <c r="BO173" s="1126"/>
      <c r="BP173" s="1126"/>
      <c r="BQ173" s="1126"/>
      <c r="BR173" s="1126"/>
      <c r="BS173" s="1126"/>
      <c r="BT173" s="1126"/>
      <c r="BU173" s="1126"/>
      <c r="BV173" s="1126"/>
      <c r="BW173" s="1126"/>
      <c r="BX173" s="1126"/>
      <c r="BY173" s="1126"/>
      <c r="BZ173" s="1126"/>
      <c r="CA173" s="1126"/>
      <c r="CB173" s="1126"/>
      <c r="CC173" s="1126"/>
      <c r="CD173" s="1126"/>
      <c r="CE173" s="1126"/>
      <c r="CF173" s="1126"/>
      <c r="CG173" s="1126"/>
      <c r="CH173" s="1126"/>
      <c r="CI173" s="1126"/>
      <c r="CJ173" s="1126"/>
      <c r="CK173" s="1126"/>
      <c r="CL173" s="1126"/>
      <c r="CM173" s="1126"/>
      <c r="CN173" s="1126"/>
      <c r="CO173" s="1126"/>
      <c r="CP173" s="1126"/>
      <c r="CQ173" s="1126"/>
      <c r="CR173" s="1126"/>
      <c r="CS173" s="1126"/>
      <c r="CT173" s="1126"/>
      <c r="CU173" s="1126"/>
      <c r="CV173" s="1126"/>
      <c r="CW173" s="1126"/>
      <c r="CX173" s="1126"/>
      <c r="CY173" s="1126"/>
      <c r="CZ173" s="1126"/>
      <c r="DA173" s="1126"/>
      <c r="DB173" s="1126"/>
      <c r="DC173" s="1126"/>
      <c r="DD173" s="1126"/>
      <c r="DE173" s="1126"/>
      <c r="DF173" s="1126"/>
      <c r="DG173" s="1126"/>
      <c r="DH173" s="1126"/>
      <c r="DI173" s="1126"/>
      <c r="DJ173" s="1126"/>
      <c r="DK173" s="1126"/>
      <c r="DL173" s="1126"/>
      <c r="DM173" s="1126"/>
      <c r="DN173" s="1126"/>
      <c r="DO173" s="1126"/>
      <c r="DP173" s="1126"/>
      <c r="DQ173" s="1126"/>
      <c r="DR173" s="1126"/>
      <c r="DS173" s="1126"/>
      <c r="DT173" s="1126"/>
      <c r="DU173" s="1126"/>
      <c r="DV173" s="1126"/>
      <c r="DW173" s="1126"/>
      <c r="DX173" s="1126"/>
      <c r="DY173" s="1126"/>
      <c r="DZ173" s="1126"/>
      <c r="EA173" s="1126"/>
      <c r="EB173" s="1126"/>
      <c r="EC173" s="1126"/>
      <c r="ED173" s="1126"/>
    </row>
    <row r="174" spans="1:134" s="380" customFormat="1">
      <c r="A174" s="1153"/>
      <c r="B174" s="1153"/>
      <c r="C174" s="1153"/>
      <c r="D174" s="1153"/>
      <c r="E174" s="1153"/>
      <c r="F174" s="1153"/>
      <c r="G174" s="1154"/>
      <c r="H174" s="1119"/>
      <c r="I174" s="31"/>
      <c r="J174" s="35"/>
      <c r="K174" s="7"/>
      <c r="L174" s="31"/>
      <c r="M174" s="31"/>
      <c r="N174" s="31"/>
      <c r="O174" s="31"/>
      <c r="P174" s="31"/>
      <c r="Q174" s="31"/>
      <c r="R174" s="31"/>
      <c r="S174" s="32"/>
      <c r="T174" s="2"/>
      <c r="U174" s="2"/>
      <c r="V174" s="2"/>
      <c r="W174" s="57"/>
      <c r="X174" s="57"/>
      <c r="Y174" s="1074"/>
      <c r="Z174" s="1075"/>
      <c r="AA174" s="1126"/>
      <c r="AB174" s="1126"/>
      <c r="AC174" s="1126"/>
      <c r="AD174" s="1126"/>
      <c r="AE174" s="1126"/>
      <c r="AF174" s="1126"/>
      <c r="AG174" s="1126"/>
      <c r="AH174" s="1126"/>
      <c r="AI174" s="1126"/>
      <c r="AJ174" s="1126"/>
      <c r="AK174" s="1126"/>
      <c r="AL174" s="1126"/>
      <c r="AM174" s="1126"/>
      <c r="AN174" s="1126"/>
      <c r="AO174" s="1126"/>
      <c r="AP174" s="1126"/>
      <c r="AQ174" s="1126"/>
      <c r="AR174" s="1126"/>
      <c r="AS174" s="1126"/>
      <c r="AT174" s="1126"/>
      <c r="AU174" s="1126"/>
      <c r="AV174" s="1126"/>
      <c r="AW174" s="1126"/>
      <c r="AX174" s="1126"/>
      <c r="AY174" s="1126"/>
      <c r="AZ174" s="1126"/>
      <c r="BA174" s="1126"/>
      <c r="BB174" s="1126"/>
      <c r="BC174" s="1126"/>
      <c r="BD174" s="1126"/>
      <c r="BE174" s="1126"/>
      <c r="BF174" s="1126"/>
      <c r="BG174" s="1126"/>
      <c r="BH174" s="1126"/>
      <c r="BI174" s="1126"/>
      <c r="BJ174" s="1126"/>
      <c r="BK174" s="1126"/>
      <c r="BL174" s="1126"/>
      <c r="BM174" s="1126"/>
      <c r="BN174" s="1126"/>
      <c r="BO174" s="1126"/>
      <c r="BP174" s="1126"/>
      <c r="BQ174" s="1126"/>
      <c r="BR174" s="1126"/>
      <c r="BS174" s="1126"/>
      <c r="BT174" s="1126"/>
      <c r="BU174" s="1126"/>
      <c r="BV174" s="1126"/>
      <c r="BW174" s="1126"/>
      <c r="BX174" s="1126"/>
      <c r="BY174" s="1126"/>
      <c r="BZ174" s="1126"/>
      <c r="CA174" s="1126"/>
      <c r="CB174" s="1126"/>
      <c r="CC174" s="1126"/>
      <c r="CD174" s="1126"/>
      <c r="CE174" s="1126"/>
      <c r="CF174" s="1126"/>
      <c r="CG174" s="1126"/>
      <c r="CH174" s="1126"/>
      <c r="CI174" s="1126"/>
      <c r="CJ174" s="1126"/>
      <c r="CK174" s="1126"/>
      <c r="CL174" s="1126"/>
      <c r="CM174" s="1126"/>
      <c r="CN174" s="1126"/>
      <c r="CO174" s="1126"/>
      <c r="CP174" s="1126"/>
      <c r="CQ174" s="1126"/>
      <c r="CR174" s="1126"/>
      <c r="CS174" s="1126"/>
      <c r="CT174" s="1126"/>
      <c r="CU174" s="1126"/>
      <c r="CV174" s="1126"/>
      <c r="CW174" s="1126"/>
      <c r="CX174" s="1126"/>
      <c r="CY174" s="1126"/>
      <c r="CZ174" s="1126"/>
      <c r="DA174" s="1126"/>
      <c r="DB174" s="1126"/>
      <c r="DC174" s="1126"/>
      <c r="DD174" s="1126"/>
      <c r="DE174" s="1126"/>
      <c r="DF174" s="1126"/>
      <c r="DG174" s="1126"/>
      <c r="DH174" s="1126"/>
      <c r="DI174" s="1126"/>
      <c r="DJ174" s="1126"/>
      <c r="DK174" s="1126"/>
      <c r="DL174" s="1126"/>
      <c r="DM174" s="1126"/>
      <c r="DN174" s="1126"/>
      <c r="DO174" s="1126"/>
      <c r="DP174" s="1126"/>
      <c r="DQ174" s="1126"/>
      <c r="DR174" s="1126"/>
      <c r="DS174" s="1126"/>
      <c r="DT174" s="1126"/>
      <c r="DU174" s="1126"/>
      <c r="DV174" s="1126"/>
      <c r="DW174" s="1126"/>
      <c r="DX174" s="1126"/>
      <c r="DY174" s="1126"/>
      <c r="DZ174" s="1126"/>
      <c r="EA174" s="1126"/>
      <c r="EB174" s="1126"/>
      <c r="EC174" s="1126"/>
      <c r="ED174" s="1126"/>
    </row>
    <row r="175" spans="1:134" s="380" customFormat="1">
      <c r="A175" s="1153"/>
      <c r="B175" s="1153"/>
      <c r="C175" s="1153"/>
      <c r="D175" s="1153"/>
      <c r="E175" s="1153"/>
      <c r="F175" s="1153"/>
      <c r="G175" s="1154"/>
      <c r="H175" s="1119"/>
      <c r="I175" s="31"/>
      <c r="J175" s="35"/>
      <c r="K175" s="7"/>
      <c r="L175" s="31"/>
      <c r="M175" s="31"/>
      <c r="N175" s="31"/>
      <c r="O175" s="31"/>
      <c r="P175" s="31"/>
      <c r="Q175" s="31"/>
      <c r="R175" s="31"/>
      <c r="S175" s="32"/>
      <c r="T175" s="2"/>
      <c r="U175" s="2"/>
      <c r="V175" s="2"/>
      <c r="W175" s="57"/>
      <c r="X175" s="57"/>
      <c r="Y175" s="1074"/>
      <c r="Z175" s="1075"/>
      <c r="AA175" s="1126"/>
      <c r="AB175" s="1126"/>
      <c r="AC175" s="1126"/>
      <c r="AD175" s="1126"/>
      <c r="AE175" s="1126"/>
      <c r="AF175" s="1126"/>
      <c r="AG175" s="1126"/>
      <c r="AH175" s="1126"/>
      <c r="AI175" s="1126"/>
      <c r="AJ175" s="1126"/>
      <c r="AK175" s="1126"/>
      <c r="AL175" s="1126"/>
      <c r="AM175" s="1126"/>
      <c r="AN175" s="1126"/>
      <c r="AO175" s="1126"/>
      <c r="AP175" s="1126"/>
      <c r="AQ175" s="1126"/>
      <c r="AR175" s="1126"/>
      <c r="AS175" s="1126"/>
      <c r="AT175" s="1126"/>
      <c r="AU175" s="1126"/>
      <c r="AV175" s="1126"/>
      <c r="AW175" s="1126"/>
      <c r="AX175" s="1126"/>
      <c r="AY175" s="1126"/>
      <c r="AZ175" s="1126"/>
      <c r="BA175" s="1126"/>
      <c r="BB175" s="1126"/>
      <c r="BC175" s="1126"/>
      <c r="BD175" s="1126"/>
      <c r="BE175" s="1126"/>
      <c r="BF175" s="1126"/>
      <c r="BG175" s="1126"/>
      <c r="BH175" s="1126"/>
      <c r="BI175" s="1126"/>
      <c r="BJ175" s="1126"/>
      <c r="BK175" s="1126"/>
      <c r="BL175" s="1126"/>
      <c r="BM175" s="1126"/>
      <c r="BN175" s="1126"/>
      <c r="BO175" s="1126"/>
      <c r="BP175" s="1126"/>
      <c r="BQ175" s="1126"/>
      <c r="BR175" s="1126"/>
      <c r="BS175" s="1126"/>
      <c r="BT175" s="1126"/>
      <c r="BU175" s="1126"/>
      <c r="BV175" s="1126"/>
      <c r="BW175" s="1126"/>
      <c r="BX175" s="1126"/>
      <c r="BY175" s="1126"/>
      <c r="BZ175" s="1126"/>
      <c r="CA175" s="1126"/>
      <c r="CB175" s="1126"/>
      <c r="CC175" s="1126"/>
      <c r="CD175" s="1126"/>
      <c r="CE175" s="1126"/>
      <c r="CF175" s="1126"/>
      <c r="CG175" s="1126"/>
      <c r="CH175" s="1126"/>
      <c r="CI175" s="1126"/>
      <c r="CJ175" s="1126"/>
      <c r="CK175" s="1126"/>
      <c r="CL175" s="1126"/>
      <c r="CM175" s="1126"/>
      <c r="CN175" s="1126"/>
      <c r="CO175" s="1126"/>
      <c r="CP175" s="1126"/>
      <c r="CQ175" s="1126"/>
      <c r="CR175" s="1126"/>
      <c r="CS175" s="1126"/>
      <c r="CT175" s="1126"/>
      <c r="CU175" s="1126"/>
      <c r="CV175" s="1126"/>
      <c r="CW175" s="1126"/>
      <c r="CX175" s="1126"/>
      <c r="CY175" s="1126"/>
      <c r="CZ175" s="1126"/>
      <c r="DA175" s="1126"/>
      <c r="DB175" s="1126"/>
      <c r="DC175" s="1126"/>
      <c r="DD175" s="1126"/>
      <c r="DE175" s="1126"/>
      <c r="DF175" s="1126"/>
      <c r="DG175" s="1126"/>
      <c r="DH175" s="1126"/>
      <c r="DI175" s="1126"/>
      <c r="DJ175" s="1126"/>
      <c r="DK175" s="1126"/>
      <c r="DL175" s="1126"/>
      <c r="DM175" s="1126"/>
      <c r="DN175" s="1126"/>
      <c r="DO175" s="1126"/>
      <c r="DP175" s="1126"/>
      <c r="DQ175" s="1126"/>
      <c r="DR175" s="1126"/>
      <c r="DS175" s="1126"/>
      <c r="DT175" s="1126"/>
      <c r="DU175" s="1126"/>
      <c r="DV175" s="1126"/>
      <c r="DW175" s="1126"/>
      <c r="DX175" s="1126"/>
      <c r="DY175" s="1126"/>
      <c r="DZ175" s="1126"/>
      <c r="EA175" s="1126"/>
      <c r="EB175" s="1126"/>
      <c r="EC175" s="1126"/>
      <c r="ED175" s="1126"/>
    </row>
    <row r="176" spans="1:134" s="380" customFormat="1">
      <c r="A176" s="1153"/>
      <c r="B176" s="1153"/>
      <c r="C176" s="1153"/>
      <c r="D176" s="1153"/>
      <c r="E176" s="1153"/>
      <c r="F176" s="1153"/>
      <c r="G176" s="1154"/>
      <c r="H176" s="1119"/>
      <c r="I176" s="31"/>
      <c r="J176" s="35"/>
      <c r="K176" s="7"/>
      <c r="L176" s="31"/>
      <c r="M176" s="31"/>
      <c r="N176" s="31"/>
      <c r="O176" s="31"/>
      <c r="P176" s="31"/>
      <c r="Q176" s="31"/>
      <c r="R176" s="31"/>
      <c r="S176" s="32"/>
      <c r="T176" s="2"/>
      <c r="U176" s="2"/>
      <c r="V176" s="2"/>
      <c r="W176" s="57"/>
      <c r="X176" s="57"/>
      <c r="Y176" s="1074"/>
      <c r="Z176" s="1075"/>
      <c r="AA176" s="1126"/>
      <c r="AB176" s="1126"/>
      <c r="AC176" s="1126"/>
      <c r="AD176" s="1126"/>
      <c r="AE176" s="1126"/>
      <c r="AF176" s="1126"/>
      <c r="AG176" s="1126"/>
      <c r="AH176" s="1126"/>
      <c r="AI176" s="1126"/>
      <c r="AJ176" s="1126"/>
      <c r="AK176" s="1126"/>
      <c r="AL176" s="1126"/>
      <c r="AM176" s="1126"/>
      <c r="AN176" s="1126"/>
      <c r="AO176" s="1126"/>
      <c r="AP176" s="1126"/>
      <c r="AQ176" s="1126"/>
      <c r="AR176" s="1126"/>
      <c r="AS176" s="1126"/>
      <c r="AT176" s="1126"/>
      <c r="AU176" s="1126"/>
      <c r="AV176" s="1126"/>
      <c r="AW176" s="1126"/>
      <c r="AX176" s="1126"/>
      <c r="AY176" s="1126"/>
      <c r="AZ176" s="1126"/>
      <c r="BA176" s="1126"/>
      <c r="BB176" s="1126"/>
      <c r="BC176" s="1126"/>
      <c r="BD176" s="1126"/>
      <c r="BE176" s="1126"/>
      <c r="BF176" s="1126"/>
      <c r="BG176" s="1126"/>
      <c r="BH176" s="1126"/>
      <c r="BI176" s="1126"/>
      <c r="BJ176" s="1126"/>
      <c r="BK176" s="1126"/>
      <c r="BL176" s="1126"/>
      <c r="BM176" s="1126"/>
      <c r="BN176" s="1126"/>
      <c r="BO176" s="1126"/>
      <c r="BP176" s="1126"/>
      <c r="BQ176" s="1126"/>
      <c r="BR176" s="1126"/>
      <c r="BS176" s="1126"/>
      <c r="BT176" s="1126"/>
      <c r="BU176" s="1126"/>
      <c r="BV176" s="1126"/>
      <c r="BW176" s="1126"/>
      <c r="BX176" s="1126"/>
      <c r="BY176" s="1126"/>
      <c r="BZ176" s="1126"/>
      <c r="CA176" s="1126"/>
      <c r="CB176" s="1126"/>
      <c r="CC176" s="1126"/>
      <c r="CD176" s="1126"/>
      <c r="CE176" s="1126"/>
      <c r="CF176" s="1126"/>
      <c r="CG176" s="1126"/>
      <c r="CH176" s="1126"/>
      <c r="CI176" s="1126"/>
      <c r="CJ176" s="1126"/>
      <c r="CK176" s="1126"/>
      <c r="CL176" s="1126"/>
      <c r="CM176" s="1126"/>
      <c r="CN176" s="1126"/>
      <c r="CO176" s="1126"/>
      <c r="CP176" s="1126"/>
      <c r="CQ176" s="1126"/>
      <c r="CR176" s="1126"/>
      <c r="CS176" s="1126"/>
      <c r="CT176" s="1126"/>
      <c r="CU176" s="1126"/>
      <c r="CV176" s="1126"/>
      <c r="CW176" s="1126"/>
      <c r="CX176" s="1126"/>
      <c r="CY176" s="1126"/>
      <c r="CZ176" s="1126"/>
      <c r="DA176" s="1126"/>
      <c r="DB176" s="1126"/>
      <c r="DC176" s="1126"/>
      <c r="DD176" s="1126"/>
      <c r="DE176" s="1126"/>
      <c r="DF176" s="1126"/>
      <c r="DG176" s="1126"/>
      <c r="DH176" s="1126"/>
      <c r="DI176" s="1126"/>
      <c r="DJ176" s="1126"/>
      <c r="DK176" s="1126"/>
      <c r="DL176" s="1126"/>
      <c r="DM176" s="1126"/>
      <c r="DN176" s="1126"/>
      <c r="DO176" s="1126"/>
      <c r="DP176" s="1126"/>
      <c r="DQ176" s="1126"/>
      <c r="DR176" s="1126"/>
      <c r="DS176" s="1126"/>
      <c r="DT176" s="1126"/>
      <c r="DU176" s="1126"/>
      <c r="DV176" s="1126"/>
      <c r="DW176" s="1126"/>
      <c r="DX176" s="1126"/>
      <c r="DY176" s="1126"/>
      <c r="DZ176" s="1126"/>
      <c r="EA176" s="1126"/>
      <c r="EB176" s="1126"/>
      <c r="EC176" s="1126"/>
      <c r="ED176" s="1126"/>
    </row>
  </sheetData>
  <sheetProtection formatColumns="0" formatRows="0" selectLockedCells="1"/>
  <mergeCells count="243">
    <mergeCell ref="A1:H1"/>
    <mergeCell ref="A2:C2"/>
    <mergeCell ref="D2:E2"/>
    <mergeCell ref="A3:H3"/>
    <mergeCell ref="D4:E4"/>
    <mergeCell ref="F4:H4"/>
    <mergeCell ref="A5:C5"/>
    <mergeCell ref="A7:H7"/>
    <mergeCell ref="A8:C8"/>
    <mergeCell ref="D8:F8"/>
    <mergeCell ref="G8:H8"/>
    <mergeCell ref="A9:H9"/>
    <mergeCell ref="A10:H10"/>
    <mergeCell ref="A11:G11"/>
    <mergeCell ref="A12:G12"/>
    <mergeCell ref="B13:C13"/>
    <mergeCell ref="D13:H13"/>
    <mergeCell ref="A14:C14"/>
    <mergeCell ref="D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A24:G24"/>
    <mergeCell ref="A25:G25"/>
    <mergeCell ref="A26:C26"/>
    <mergeCell ref="A27:G27"/>
    <mergeCell ref="A28:C28"/>
    <mergeCell ref="D28:E28"/>
    <mergeCell ref="A29:F29"/>
    <mergeCell ref="G29:H29"/>
    <mergeCell ref="A30:D30"/>
    <mergeCell ref="G30:H30"/>
    <mergeCell ref="A31:G31"/>
    <mergeCell ref="A32:G32"/>
    <mergeCell ref="A33:H33"/>
    <mergeCell ref="B34:D34"/>
    <mergeCell ref="B35:D35"/>
    <mergeCell ref="A36:H36"/>
    <mergeCell ref="A37:G37"/>
    <mergeCell ref="A38:H38"/>
    <mergeCell ref="B39:C39"/>
    <mergeCell ref="B40:C40"/>
    <mergeCell ref="D41:H41"/>
    <mergeCell ref="B42:C42"/>
    <mergeCell ref="D43:H43"/>
    <mergeCell ref="B44:C44"/>
    <mergeCell ref="A46:H46"/>
    <mergeCell ref="B47:C47"/>
    <mergeCell ref="B48:C48"/>
    <mergeCell ref="D49:H49"/>
    <mergeCell ref="B50:C50"/>
    <mergeCell ref="B51:C51"/>
    <mergeCell ref="B52:C52"/>
    <mergeCell ref="A54:H54"/>
    <mergeCell ref="A55:E55"/>
    <mergeCell ref="G55:H55"/>
    <mergeCell ref="A56:E56"/>
    <mergeCell ref="G56:H56"/>
    <mergeCell ref="A57:E57"/>
    <mergeCell ref="G57:H57"/>
    <mergeCell ref="A59:E59"/>
    <mergeCell ref="F59:H59"/>
    <mergeCell ref="B60:E60"/>
    <mergeCell ref="F60:H60"/>
    <mergeCell ref="C61:E61"/>
    <mergeCell ref="F61:H61"/>
    <mergeCell ref="A62:C62"/>
    <mergeCell ref="D62:H62"/>
    <mergeCell ref="A63:G63"/>
    <mergeCell ref="A64:H64"/>
    <mergeCell ref="A65:C65"/>
    <mergeCell ref="D65:E65"/>
    <mergeCell ref="B66:C66"/>
    <mergeCell ref="D66:E66"/>
    <mergeCell ref="B67:C67"/>
    <mergeCell ref="D67:E67"/>
    <mergeCell ref="B68:C68"/>
    <mergeCell ref="D68:E68"/>
    <mergeCell ref="B69:C69"/>
    <mergeCell ref="D69:E69"/>
    <mergeCell ref="B70:C70"/>
    <mergeCell ref="D70:E70"/>
    <mergeCell ref="B71:C71"/>
    <mergeCell ref="D71:E71"/>
    <mergeCell ref="B72:C72"/>
    <mergeCell ref="D72:E72"/>
    <mergeCell ref="B73:C73"/>
    <mergeCell ref="D73:E73"/>
    <mergeCell ref="B74:C74"/>
    <mergeCell ref="D74:E74"/>
    <mergeCell ref="B75:C75"/>
    <mergeCell ref="D75:E75"/>
    <mergeCell ref="B76:C76"/>
    <mergeCell ref="D76:E76"/>
    <mergeCell ref="B77:C77"/>
    <mergeCell ref="D77:E77"/>
    <mergeCell ref="A78:C78"/>
    <mergeCell ref="D78:H78"/>
    <mergeCell ref="A79:G79"/>
    <mergeCell ref="A80:G80"/>
    <mergeCell ref="A81:C81"/>
    <mergeCell ref="A82:A83"/>
    <mergeCell ref="B82:C82"/>
    <mergeCell ref="D82:E82"/>
    <mergeCell ref="G82:H82"/>
    <mergeCell ref="D83:E83"/>
    <mergeCell ref="G83:H83"/>
    <mergeCell ref="A84:E84"/>
    <mergeCell ref="F84:H84"/>
    <mergeCell ref="B85:D85"/>
    <mergeCell ref="E85:H85"/>
    <mergeCell ref="B86:D86"/>
    <mergeCell ref="E86:H86"/>
    <mergeCell ref="A87:G87"/>
    <mergeCell ref="B88:C88"/>
    <mergeCell ref="D88:H88"/>
    <mergeCell ref="A89:G89"/>
    <mergeCell ref="B90:C90"/>
    <mergeCell ref="D90:H90"/>
    <mergeCell ref="A91:G91"/>
    <mergeCell ref="B92:C92"/>
    <mergeCell ref="B93:D93"/>
    <mergeCell ref="E93:F93"/>
    <mergeCell ref="G93:H93"/>
    <mergeCell ref="C94:D94"/>
    <mergeCell ref="E94:F94"/>
    <mergeCell ref="G94:H94"/>
    <mergeCell ref="B100:C100"/>
    <mergeCell ref="E100:G100"/>
    <mergeCell ref="C95:D95"/>
    <mergeCell ref="E95:F95"/>
    <mergeCell ref="G95:H95"/>
    <mergeCell ref="C96:D96"/>
    <mergeCell ref="E96:F96"/>
    <mergeCell ref="G96:H96"/>
    <mergeCell ref="B101:C101"/>
    <mergeCell ref="A102:H102"/>
    <mergeCell ref="A103:H103"/>
    <mergeCell ref="B104:F104"/>
    <mergeCell ref="G104:H104"/>
    <mergeCell ref="A97:H97"/>
    <mergeCell ref="A98:C98"/>
    <mergeCell ref="E98:G98"/>
    <mergeCell ref="B99:C99"/>
    <mergeCell ref="E99:G99"/>
    <mergeCell ref="B105:F105"/>
    <mergeCell ref="G105:H105"/>
    <mergeCell ref="B106:F106"/>
    <mergeCell ref="G106:H106"/>
    <mergeCell ref="D107:H107"/>
    <mergeCell ref="A108:H108"/>
    <mergeCell ref="B109:F109"/>
    <mergeCell ref="G109:H109"/>
    <mergeCell ref="B110:F110"/>
    <mergeCell ref="G110:H110"/>
    <mergeCell ref="B111:F111"/>
    <mergeCell ref="G111:H111"/>
    <mergeCell ref="B112:F112"/>
    <mergeCell ref="G112:H112"/>
    <mergeCell ref="B113:F113"/>
    <mergeCell ref="G113:H113"/>
    <mergeCell ref="B114:F114"/>
    <mergeCell ref="G114:H114"/>
    <mergeCell ref="B115:F115"/>
    <mergeCell ref="G115:H115"/>
    <mergeCell ref="B116:F116"/>
    <mergeCell ref="G116:H116"/>
    <mergeCell ref="B117:F117"/>
    <mergeCell ref="G117:H117"/>
    <mergeCell ref="B118:F118"/>
    <mergeCell ref="G118:H118"/>
    <mergeCell ref="C119:E119"/>
    <mergeCell ref="F119:H119"/>
    <mergeCell ref="A120:E120"/>
    <mergeCell ref="F120:H120"/>
    <mergeCell ref="A121:C121"/>
    <mergeCell ref="D121:H121"/>
    <mergeCell ref="A122:C122"/>
    <mergeCell ref="D122:H122"/>
    <mergeCell ref="A123:H123"/>
    <mergeCell ref="B124:E124"/>
    <mergeCell ref="F124:H124"/>
    <mergeCell ref="B125:F125"/>
    <mergeCell ref="G125:H125"/>
    <mergeCell ref="B126:F126"/>
    <mergeCell ref="G126:H126"/>
    <mergeCell ref="B127:F127"/>
    <mergeCell ref="G127:H127"/>
    <mergeCell ref="B128:F128"/>
    <mergeCell ref="G128:H128"/>
    <mergeCell ref="B129:C129"/>
    <mergeCell ref="D129:H129"/>
    <mergeCell ref="A130:G130"/>
    <mergeCell ref="B141:F141"/>
    <mergeCell ref="G141:H141"/>
    <mergeCell ref="A131:F131"/>
    <mergeCell ref="G131:H131"/>
    <mergeCell ref="A132:H132"/>
    <mergeCell ref="B133:F133"/>
    <mergeCell ref="G133:H133"/>
    <mergeCell ref="B134:F134"/>
    <mergeCell ref="G134:H134"/>
    <mergeCell ref="B135:F135"/>
    <mergeCell ref="G135:H135"/>
    <mergeCell ref="B146:F146"/>
    <mergeCell ref="G146:H146"/>
    <mergeCell ref="A147:C147"/>
    <mergeCell ref="A148:H148"/>
    <mergeCell ref="A149:H149"/>
    <mergeCell ref="E101:G101"/>
    <mergeCell ref="D147:H147"/>
    <mergeCell ref="B142:E142"/>
    <mergeCell ref="F142:H142"/>
    <mergeCell ref="B143:E143"/>
    <mergeCell ref="B136:F136"/>
    <mergeCell ref="G136:H136"/>
    <mergeCell ref="B137:F137"/>
    <mergeCell ref="G137:H137"/>
    <mergeCell ref="B138:F138"/>
    <mergeCell ref="G138:H138"/>
    <mergeCell ref="F143:H143"/>
    <mergeCell ref="A144:H144"/>
    <mergeCell ref="B145:F145"/>
    <mergeCell ref="G145:H145"/>
    <mergeCell ref="B139:F139"/>
    <mergeCell ref="G139:H139"/>
    <mergeCell ref="B140:F140"/>
    <mergeCell ref="G140:H140"/>
  </mergeCells>
  <dataValidations count="6">
    <dataValidation type="list" allowBlank="1" showInputMessage="1" showErrorMessage="1" errorTitle="Choose from dropdown" error="Please choose from the dropdown list." prompt="Please select from the dropdown list." sqref="H28 F28" xr:uid="{00000000-0002-0000-0800-000000000000}">
      <formula1>$Y$1:$Y$14</formula1>
    </dataValidation>
    <dataValidation type="list" allowBlank="1" showInputMessage="1" showErrorMessage="1" error="Please choose from the dropdown list." sqref="H24" xr:uid="{00000000-0002-0000-0800-000001000000}">
      <formula1>$O$1:$O$7</formula1>
    </dataValidation>
    <dataValidation type="list" allowBlank="1" showInputMessage="1" showErrorMessage="1" error="Please choose from the dropdown list." sqref="F59:H59" xr:uid="{00000000-0002-0000-0800-000002000000}">
      <formula1>$R$1:$R$7</formula1>
    </dataValidation>
    <dataValidation type="list" allowBlank="1" showInputMessage="1" showErrorMessage="1" errorTitle="Choose from dropdown" error="Please choose from the dropdown list. If you cannot, please write your comment in the comments section." sqref="D92 D81:F81" xr:uid="{00000000-0002-0000-0800-000003000000}">
      <formula1>$N$1:$N$2</formula1>
    </dataValidation>
    <dataValidation type="list" allowBlank="1" showInputMessage="1" showErrorMessage="1" errorTitle="Choose from dropdown" error="Please choose from the dropdown list." prompt="Please select from the dropdown list." sqref="G131 H80 D66 H12 D15" xr:uid="{00000000-0002-0000-0800-000004000000}">
      <formula1>$W$1:$W$5</formula1>
    </dataValidation>
    <dataValidation type="list" allowBlank="1" showInputMessage="1" showErrorMessage="1" error="Please choose from the dropdown list." sqref="F57 D42 D48 H37 D50:D51 D40 H31:H32 F61 F83:G83 F84 G140:H140 D67:D76 H87 G109:G118 G104:G106 H99:H101 D99:D101 H91 H89 G145:G146 G125:G128 D26 D16:D23 H25 G133:G139 G141 F66:H76" xr:uid="{00000000-0002-0000-0800-000005000000}">
      <formula1>$W$1:$W$5</formula1>
    </dataValidation>
  </dataValidations>
  <hyperlinks>
    <hyperlink ref="A5:C5" location="Introduction!R10" display="To jump to the Introduction sheet, click here." xr:uid="{00000000-0004-0000-0800-000000000000}"/>
  </hyperlinks>
  <pageMargins left="0.7" right="0.7" top="0.75" bottom="0.75" header="0.3" footer="0.3"/>
  <pageSetup scale="60" fitToHeight="5" orientation="portrait" cellComments="atEnd" r:id="rId1"/>
  <rowBreaks count="4" manualBreakCount="4">
    <brk id="35" max="25" man="1"/>
    <brk id="66" max="25" man="1"/>
    <brk id="122" max="25" man="1"/>
    <brk id="149" max="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9CAB77-D2D6-44BF-AAB5-BF02CF3C772A}"/>
</file>

<file path=customXml/itemProps2.xml><?xml version="1.0" encoding="utf-8"?>
<ds:datastoreItem xmlns:ds="http://schemas.openxmlformats.org/officeDocument/2006/customXml" ds:itemID="{3B5BE69D-F542-4FC4-A77E-FB699763B1CB}"/>
</file>

<file path=customXml/itemProps3.xml><?xml version="1.0" encoding="utf-8"?>
<ds:datastoreItem xmlns:ds="http://schemas.openxmlformats.org/officeDocument/2006/customXml" ds:itemID="{69A6E6EF-269A-41EB-ADBC-3319A77E3C8F}"/>
</file>

<file path=customXml/itemProps4.xml><?xml version="1.0" encoding="utf-8"?>
<ds:datastoreItem xmlns:ds="http://schemas.openxmlformats.org/officeDocument/2006/customXml" ds:itemID="{A5E61717-BD68-407D-AF06-B4489D52E7E1}"/>
</file>

<file path=docProps/app.xml><?xml version="1.0" encoding="utf-8"?>
<Properties xmlns="http://schemas.openxmlformats.org/officeDocument/2006/extended-properties" xmlns:vt="http://schemas.openxmlformats.org/officeDocument/2006/docPropsVTypes">
  <Application>Microsoft Excel Online</Application>
  <Manager/>
  <Company>JSI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nolson</dc:creator>
  <cp:keywords/>
  <dc:description/>
  <cp:lastModifiedBy/>
  <cp:revision/>
  <dcterms:created xsi:type="dcterms:W3CDTF">2007-03-29T16:28:53Z</dcterms:created>
  <dcterms:modified xsi:type="dcterms:W3CDTF">2020-08-03T15:30:12Z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